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Google Drive\Bilogora_TeaNovakovic\Clanak Valutice\Clanak valutice 16_6_2020\Clanak valutice 6_2023\RGNZbornik manuscript\Revision\Submitted Rev\"/>
    </mc:Choice>
  </mc:AlternateContent>
  <xr:revisionPtr revIDLastSave="0" documentId="13_ncr:1_{4BFBA60D-944D-44C6-AEA2-EC53279A05A3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Counts" sheetId="1" r:id="rId1"/>
    <sheet name="%" sheetId="2" r:id="rId2"/>
    <sheet name="Mineral indi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7" i="2"/>
  <c r="R10" i="2" l="1"/>
  <c r="J5" i="2" l="1"/>
  <c r="K5" i="2"/>
  <c r="L5" i="2"/>
  <c r="M5" i="2"/>
  <c r="N5" i="2"/>
  <c r="O5" i="2"/>
  <c r="P5" i="2"/>
  <c r="Q5" i="2"/>
  <c r="R5" i="2"/>
  <c r="S5" i="2"/>
  <c r="T5" i="2"/>
  <c r="U5" i="2"/>
  <c r="V5" i="2"/>
  <c r="J6" i="2"/>
  <c r="K6" i="2"/>
  <c r="L6" i="2"/>
  <c r="M6" i="2"/>
  <c r="N6" i="2"/>
  <c r="O6" i="2"/>
  <c r="P6" i="2"/>
  <c r="Q6" i="2"/>
  <c r="R6" i="2"/>
  <c r="S6" i="2"/>
  <c r="T6" i="2"/>
  <c r="U6" i="2"/>
  <c r="V6" i="2"/>
  <c r="J7" i="2"/>
  <c r="K7" i="2"/>
  <c r="L7" i="2"/>
  <c r="M7" i="2"/>
  <c r="N7" i="2"/>
  <c r="O7" i="2"/>
  <c r="P7" i="2"/>
  <c r="Q7" i="2"/>
  <c r="R7" i="2"/>
  <c r="S7" i="2"/>
  <c r="T7" i="2"/>
  <c r="U7" i="2"/>
  <c r="V7" i="2"/>
  <c r="J8" i="2"/>
  <c r="K8" i="2"/>
  <c r="L8" i="2"/>
  <c r="M8" i="2"/>
  <c r="N8" i="2"/>
  <c r="O8" i="2"/>
  <c r="P8" i="2"/>
  <c r="Q8" i="2"/>
  <c r="R8" i="2"/>
  <c r="S8" i="2"/>
  <c r="T8" i="2"/>
  <c r="U8" i="2"/>
  <c r="V8" i="2"/>
  <c r="J9" i="2"/>
  <c r="K9" i="2"/>
  <c r="L9" i="2"/>
  <c r="M9" i="2"/>
  <c r="N9" i="2"/>
  <c r="O9" i="2"/>
  <c r="P9" i="2"/>
  <c r="Q9" i="2"/>
  <c r="R9" i="2"/>
  <c r="S9" i="2"/>
  <c r="T9" i="2"/>
  <c r="U9" i="2"/>
  <c r="V9" i="2"/>
  <c r="J10" i="2"/>
  <c r="K10" i="2"/>
  <c r="L10" i="2"/>
  <c r="M10" i="2"/>
  <c r="N10" i="2"/>
  <c r="O10" i="2"/>
  <c r="P10" i="2"/>
  <c r="Q10" i="2"/>
  <c r="S10" i="2"/>
  <c r="T10" i="2"/>
  <c r="U10" i="2"/>
  <c r="V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I5" i="2"/>
  <c r="I6" i="2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K4" i="2"/>
  <c r="L4" i="2"/>
  <c r="M4" i="2"/>
  <c r="N4" i="2"/>
  <c r="O4" i="2"/>
  <c r="P4" i="2"/>
  <c r="Q4" i="2"/>
  <c r="R4" i="2"/>
  <c r="S4" i="2"/>
  <c r="T4" i="2"/>
  <c r="U4" i="2"/>
  <c r="V4" i="2"/>
  <c r="J4" i="2"/>
  <c r="I4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5" i="1" l="1"/>
  <c r="H6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4" i="1"/>
</calcChain>
</file>

<file path=xl/sharedStrings.xml><?xml version="1.0" encoding="utf-8"?>
<sst xmlns="http://schemas.openxmlformats.org/spreadsheetml/2006/main" count="159" uniqueCount="64">
  <si>
    <t>MR4</t>
  </si>
  <si>
    <t>MR6</t>
  </si>
  <si>
    <t>MR8</t>
  </si>
  <si>
    <t>SL2A</t>
  </si>
  <si>
    <t>NP4</t>
  </si>
  <si>
    <t>NP3A</t>
  </si>
  <si>
    <t>NP2A</t>
  </si>
  <si>
    <t>NP1A</t>
  </si>
  <si>
    <t>SVA1-5/1</t>
  </si>
  <si>
    <t>SVA1-4/4</t>
  </si>
  <si>
    <t>K3</t>
  </si>
  <si>
    <t>K6</t>
  </si>
  <si>
    <t>K9</t>
  </si>
  <si>
    <t>K17</t>
  </si>
  <si>
    <t>K18</t>
  </si>
  <si>
    <t>K19</t>
  </si>
  <si>
    <t>K21</t>
  </si>
  <si>
    <t>K22</t>
  </si>
  <si>
    <t>K40</t>
  </si>
  <si>
    <t>K42</t>
  </si>
  <si>
    <t>I1</t>
  </si>
  <si>
    <t>I2</t>
  </si>
  <si>
    <t>I3</t>
  </si>
  <si>
    <t>D1</t>
  </si>
  <si>
    <t>D2</t>
  </si>
  <si>
    <t>Sample</t>
  </si>
  <si>
    <t>Recent stream/river</t>
  </si>
  <si>
    <t>Location</t>
  </si>
  <si>
    <t>Mučna Reka</t>
  </si>
  <si>
    <t>Selinec</t>
  </si>
  <si>
    <t>Novigrad Podravski</t>
  </si>
  <si>
    <t>Sv. Ana</t>
  </si>
  <si>
    <t>Kalnik</t>
  </si>
  <si>
    <t>Ivanščica</t>
  </si>
  <si>
    <t>Drava</t>
  </si>
  <si>
    <t>Transparent heavy minerals (%)</t>
  </si>
  <si>
    <t>Op</t>
  </si>
  <si>
    <t>Bt</t>
  </si>
  <si>
    <t>Chl</t>
  </si>
  <si>
    <t>Age</t>
  </si>
  <si>
    <t>THM</t>
  </si>
  <si>
    <t>Total</t>
  </si>
  <si>
    <t>Tu</t>
  </si>
  <si>
    <t>Zr</t>
  </si>
  <si>
    <t>Ru</t>
  </si>
  <si>
    <t>Ap</t>
  </si>
  <si>
    <t>Amb</t>
  </si>
  <si>
    <t>Amo</t>
  </si>
  <si>
    <t>Cpx</t>
  </si>
  <si>
    <t>Opx</t>
  </si>
  <si>
    <t>Ep/Zt</t>
  </si>
  <si>
    <t>Gr</t>
  </si>
  <si>
    <t>Ky</t>
  </si>
  <si>
    <t>St</t>
  </si>
  <si>
    <t>Ti</t>
  </si>
  <si>
    <t>Sp</t>
  </si>
  <si>
    <t>Lower-Middle Pleistocene</t>
  </si>
  <si>
    <t>K12</t>
  </si>
  <si>
    <t>Transparent heavy minerals (counts)</t>
  </si>
  <si>
    <t>Heavy minerals (counts)</t>
  </si>
  <si>
    <t>Locality</t>
  </si>
  <si>
    <t>ZTR</t>
  </si>
  <si>
    <t>RuZi</t>
  </si>
  <si>
    <t>Gzi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</si>
</sst>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3" xfId="0" applyFont="1" applyBorder="1"/>
    <xf numFmtId="0" fontId="0" fillId="0" borderId="11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3" xfId="0" applyFont="1" applyBorder="1"/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textRotation="90"/>
    </xf>
    <xf numFmtId="0" fontId="3" fillId="0" borderId="0" xfId="0" applyFont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workbookViewId="0">
      <selection activeCell="J19" sqref="J19"/>
    </sheetView>
  </sheetViews>
  <sheetFormatPr defaultColWidth="8.85546875" defaultRowHeight="15" x14ac:dyDescent="0.25"/>
  <cols>
    <col min="1" max="1" width="12.42578125" customWidth="1"/>
    <col min="2" max="2" width="5.7109375" customWidth="1"/>
    <col min="3" max="3" width="9.28515625" customWidth="1"/>
  </cols>
  <sheetData>
    <row r="1" spans="1:22" ht="14.45" customHeight="1" x14ac:dyDescent="0.25">
      <c r="A1" s="25" t="s">
        <v>60</v>
      </c>
      <c r="B1" s="27" t="s">
        <v>39</v>
      </c>
      <c r="C1" s="21" t="s">
        <v>25</v>
      </c>
      <c r="D1" s="23" t="s">
        <v>59</v>
      </c>
      <c r="E1" s="24"/>
      <c r="F1" s="24"/>
      <c r="G1" s="24"/>
      <c r="H1" s="21"/>
      <c r="I1" s="23" t="s">
        <v>58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21"/>
    </row>
    <row r="2" spans="1:22" x14ac:dyDescent="0.25">
      <c r="A2" s="25"/>
      <c r="B2" s="27"/>
      <c r="C2" s="21"/>
      <c r="D2" s="23"/>
      <c r="E2" s="24"/>
      <c r="F2" s="24"/>
      <c r="G2" s="24"/>
      <c r="H2" s="21"/>
      <c r="I2" s="23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21"/>
    </row>
    <row r="3" spans="1:22" ht="14.45" customHeight="1" thickBot="1" x14ac:dyDescent="0.3">
      <c r="A3" s="26"/>
      <c r="B3" s="28"/>
      <c r="C3" s="22"/>
      <c r="D3" s="52" t="s">
        <v>36</v>
      </c>
      <c r="E3" s="53" t="s">
        <v>37</v>
      </c>
      <c r="F3" s="53" t="s">
        <v>38</v>
      </c>
      <c r="G3" s="53" t="s">
        <v>40</v>
      </c>
      <c r="H3" s="54" t="s">
        <v>41</v>
      </c>
      <c r="I3" s="52" t="s">
        <v>42</v>
      </c>
      <c r="J3" s="53" t="s">
        <v>43</v>
      </c>
      <c r="K3" s="53" t="s">
        <v>44</v>
      </c>
      <c r="L3" s="53" t="s">
        <v>45</v>
      </c>
      <c r="M3" s="53" t="s">
        <v>46</v>
      </c>
      <c r="N3" s="53" t="s">
        <v>47</v>
      </c>
      <c r="O3" s="53" t="s">
        <v>49</v>
      </c>
      <c r="P3" s="53" t="s">
        <v>48</v>
      </c>
      <c r="Q3" s="53" t="s">
        <v>50</v>
      </c>
      <c r="R3" s="53" t="s">
        <v>51</v>
      </c>
      <c r="S3" s="53" t="s">
        <v>52</v>
      </c>
      <c r="T3" s="53" t="s">
        <v>53</v>
      </c>
      <c r="U3" s="53" t="s">
        <v>54</v>
      </c>
      <c r="V3" s="54" t="s">
        <v>55</v>
      </c>
    </row>
    <row r="4" spans="1:22" ht="15.6" customHeight="1" thickTop="1" x14ac:dyDescent="0.25">
      <c r="A4" s="38" t="s">
        <v>28</v>
      </c>
      <c r="B4" s="39" t="s">
        <v>56</v>
      </c>
      <c r="C4" s="3" t="s">
        <v>0</v>
      </c>
      <c r="D4" s="55">
        <v>0</v>
      </c>
      <c r="E4" s="56">
        <v>2</v>
      </c>
      <c r="F4" s="56">
        <v>0</v>
      </c>
      <c r="G4" s="56">
        <v>304</v>
      </c>
      <c r="H4" s="57">
        <f>SUM(D4:G4)</f>
        <v>306</v>
      </c>
      <c r="I4" s="56">
        <v>40</v>
      </c>
      <c r="J4" s="56">
        <v>29</v>
      </c>
      <c r="K4" s="56">
        <v>67</v>
      </c>
      <c r="L4" s="56">
        <v>4</v>
      </c>
      <c r="M4" s="56">
        <v>4</v>
      </c>
      <c r="N4" s="56">
        <v>0</v>
      </c>
      <c r="O4" s="56">
        <v>0</v>
      </c>
      <c r="P4" s="56">
        <v>2</v>
      </c>
      <c r="Q4" s="56">
        <v>140</v>
      </c>
      <c r="R4" s="56">
        <v>5</v>
      </c>
      <c r="S4" s="56">
        <v>1</v>
      </c>
      <c r="T4" s="56">
        <v>12</v>
      </c>
      <c r="U4" s="56">
        <v>0</v>
      </c>
      <c r="V4" s="58">
        <v>0</v>
      </c>
    </row>
    <row r="5" spans="1:22" ht="15.6" customHeight="1" x14ac:dyDescent="0.25">
      <c r="A5" s="40"/>
      <c r="B5" s="41"/>
      <c r="C5" s="3" t="s">
        <v>1</v>
      </c>
      <c r="D5" s="55">
        <v>8</v>
      </c>
      <c r="E5" s="56">
        <v>0</v>
      </c>
      <c r="F5" s="56">
        <v>0</v>
      </c>
      <c r="G5" s="56">
        <v>315</v>
      </c>
      <c r="H5" s="57">
        <f t="shared" ref="H5:H29" si="0">SUM(D5:G5)</f>
        <v>323</v>
      </c>
      <c r="I5" s="56">
        <v>55</v>
      </c>
      <c r="J5" s="56">
        <v>52</v>
      </c>
      <c r="K5" s="56">
        <v>115</v>
      </c>
      <c r="L5" s="56">
        <v>0</v>
      </c>
      <c r="M5" s="56">
        <v>0</v>
      </c>
      <c r="N5" s="56">
        <v>2</v>
      </c>
      <c r="O5" s="56">
        <v>0</v>
      </c>
      <c r="P5" s="56">
        <v>0</v>
      </c>
      <c r="Q5" s="56">
        <v>59</v>
      </c>
      <c r="R5" s="56">
        <v>5</v>
      </c>
      <c r="S5" s="56">
        <v>6</v>
      </c>
      <c r="T5" s="56">
        <v>21</v>
      </c>
      <c r="U5" s="56">
        <v>0</v>
      </c>
      <c r="V5" s="57">
        <v>0</v>
      </c>
    </row>
    <row r="6" spans="1:22" ht="15.6" customHeight="1" x14ac:dyDescent="0.25">
      <c r="A6" s="40"/>
      <c r="B6" s="41"/>
      <c r="C6" s="3" t="s">
        <v>2</v>
      </c>
      <c r="D6" s="55">
        <v>0</v>
      </c>
      <c r="E6" s="56">
        <v>1</v>
      </c>
      <c r="F6" s="56">
        <v>0</v>
      </c>
      <c r="G6" s="56">
        <v>300</v>
      </c>
      <c r="H6" s="57">
        <f t="shared" si="0"/>
        <v>301</v>
      </c>
      <c r="I6" s="56">
        <v>32</v>
      </c>
      <c r="J6" s="56">
        <v>50</v>
      </c>
      <c r="K6" s="56">
        <v>118</v>
      </c>
      <c r="L6" s="56">
        <v>0</v>
      </c>
      <c r="M6" s="56">
        <v>6</v>
      </c>
      <c r="N6" s="56">
        <v>3</v>
      </c>
      <c r="O6" s="56">
        <v>0</v>
      </c>
      <c r="P6" s="56">
        <v>0</v>
      </c>
      <c r="Q6" s="56">
        <v>54</v>
      </c>
      <c r="R6" s="56">
        <v>13</v>
      </c>
      <c r="S6" s="56">
        <v>13</v>
      </c>
      <c r="T6" s="56">
        <v>11</v>
      </c>
      <c r="U6" s="56">
        <v>0</v>
      </c>
      <c r="V6" s="57">
        <v>0</v>
      </c>
    </row>
    <row r="7" spans="1:22" ht="15.6" customHeight="1" x14ac:dyDescent="0.25">
      <c r="A7" s="43" t="s">
        <v>29</v>
      </c>
      <c r="B7" s="41"/>
      <c r="C7" s="3" t="s">
        <v>3</v>
      </c>
      <c r="D7" s="55">
        <v>29</v>
      </c>
      <c r="E7" s="56">
        <v>4</v>
      </c>
      <c r="F7" s="56">
        <v>0</v>
      </c>
      <c r="G7" s="56">
        <v>318</v>
      </c>
      <c r="H7" s="57">
        <f t="shared" si="0"/>
        <v>351</v>
      </c>
      <c r="I7" s="56">
        <v>30</v>
      </c>
      <c r="J7" s="56">
        <v>44</v>
      </c>
      <c r="K7" s="56">
        <v>53</v>
      </c>
      <c r="L7" s="56">
        <v>9</v>
      </c>
      <c r="M7" s="56">
        <v>3</v>
      </c>
      <c r="N7" s="56">
        <v>13</v>
      </c>
      <c r="O7" s="56">
        <v>0</v>
      </c>
      <c r="P7" s="56">
        <v>0</v>
      </c>
      <c r="Q7" s="56">
        <v>29</v>
      </c>
      <c r="R7" s="56">
        <v>123</v>
      </c>
      <c r="S7" s="56">
        <v>0</v>
      </c>
      <c r="T7" s="56">
        <v>13</v>
      </c>
      <c r="U7" s="56">
        <v>1</v>
      </c>
      <c r="V7" s="57">
        <v>0</v>
      </c>
    </row>
    <row r="8" spans="1:22" ht="15.6" customHeight="1" x14ac:dyDescent="0.25">
      <c r="A8" s="40" t="s">
        <v>30</v>
      </c>
      <c r="B8" s="41"/>
      <c r="C8" s="3" t="s">
        <v>4</v>
      </c>
      <c r="D8" s="55">
        <v>33</v>
      </c>
      <c r="E8" s="56">
        <v>7</v>
      </c>
      <c r="F8" s="56">
        <v>0</v>
      </c>
      <c r="G8" s="56">
        <v>314</v>
      </c>
      <c r="H8" s="57">
        <f t="shared" si="0"/>
        <v>354</v>
      </c>
      <c r="I8" s="56">
        <v>25</v>
      </c>
      <c r="J8" s="56">
        <v>71</v>
      </c>
      <c r="K8" s="56">
        <v>92</v>
      </c>
      <c r="L8" s="56">
        <v>1</v>
      </c>
      <c r="M8" s="56">
        <v>1</v>
      </c>
      <c r="N8" s="56">
        <v>8</v>
      </c>
      <c r="O8" s="56">
        <v>0</v>
      </c>
      <c r="P8" s="56">
        <v>0</v>
      </c>
      <c r="Q8" s="56">
        <v>45</v>
      </c>
      <c r="R8" s="56">
        <v>40</v>
      </c>
      <c r="S8" s="56">
        <v>4</v>
      </c>
      <c r="T8" s="56">
        <v>27</v>
      </c>
      <c r="U8" s="56">
        <v>0</v>
      </c>
      <c r="V8" s="57">
        <v>0</v>
      </c>
    </row>
    <row r="9" spans="1:22" ht="15.6" customHeight="1" x14ac:dyDescent="0.25">
      <c r="A9" s="40"/>
      <c r="B9" s="41"/>
      <c r="C9" s="3" t="s">
        <v>5</v>
      </c>
      <c r="D9" s="55">
        <v>27</v>
      </c>
      <c r="E9" s="56">
        <v>2</v>
      </c>
      <c r="F9" s="56">
        <v>0</v>
      </c>
      <c r="G9" s="56">
        <v>326</v>
      </c>
      <c r="H9" s="57">
        <f t="shared" si="0"/>
        <v>355</v>
      </c>
      <c r="I9" s="56">
        <v>19</v>
      </c>
      <c r="J9" s="56">
        <v>62</v>
      </c>
      <c r="K9" s="56">
        <v>157</v>
      </c>
      <c r="L9" s="56">
        <v>0</v>
      </c>
      <c r="M9" s="56">
        <v>3</v>
      </c>
      <c r="N9" s="56">
        <v>2</v>
      </c>
      <c r="O9" s="56">
        <v>0</v>
      </c>
      <c r="P9" s="56">
        <v>0</v>
      </c>
      <c r="Q9" s="56">
        <v>55</v>
      </c>
      <c r="R9" s="56">
        <v>19</v>
      </c>
      <c r="S9" s="56">
        <v>3</v>
      </c>
      <c r="T9" s="56">
        <v>6</v>
      </c>
      <c r="U9" s="56">
        <v>0</v>
      </c>
      <c r="V9" s="57">
        <v>0</v>
      </c>
    </row>
    <row r="10" spans="1:22" ht="15.6" customHeight="1" x14ac:dyDescent="0.25">
      <c r="A10" s="40"/>
      <c r="B10" s="41"/>
      <c r="C10" s="3" t="s">
        <v>6</v>
      </c>
      <c r="D10" s="55">
        <v>23</v>
      </c>
      <c r="E10" s="56">
        <v>0</v>
      </c>
      <c r="F10" s="56">
        <v>0</v>
      </c>
      <c r="G10" s="56">
        <v>306</v>
      </c>
      <c r="H10" s="57">
        <f t="shared" si="0"/>
        <v>329</v>
      </c>
      <c r="I10" s="56">
        <v>10</v>
      </c>
      <c r="J10" s="56">
        <v>32</v>
      </c>
      <c r="K10" s="56">
        <v>103</v>
      </c>
      <c r="L10" s="56">
        <v>1</v>
      </c>
      <c r="M10" s="56">
        <v>1</v>
      </c>
      <c r="N10" s="56">
        <v>0</v>
      </c>
      <c r="O10" s="56">
        <v>0</v>
      </c>
      <c r="P10" s="56">
        <v>0</v>
      </c>
      <c r="Q10" s="56">
        <v>28</v>
      </c>
      <c r="R10" s="56">
        <v>125</v>
      </c>
      <c r="S10" s="56">
        <v>2</v>
      </c>
      <c r="T10" s="56">
        <v>4</v>
      </c>
      <c r="U10" s="56">
        <v>0</v>
      </c>
      <c r="V10" s="57">
        <v>0</v>
      </c>
    </row>
    <row r="11" spans="1:22" ht="15.6" customHeight="1" x14ac:dyDescent="0.25">
      <c r="A11" s="40"/>
      <c r="B11" s="41"/>
      <c r="C11" s="3" t="s">
        <v>7</v>
      </c>
      <c r="D11" s="55">
        <v>3</v>
      </c>
      <c r="E11" s="56">
        <v>1</v>
      </c>
      <c r="F11" s="56">
        <v>0</v>
      </c>
      <c r="G11" s="56">
        <v>318</v>
      </c>
      <c r="H11" s="57">
        <f t="shared" si="0"/>
        <v>322</v>
      </c>
      <c r="I11" s="56">
        <v>8</v>
      </c>
      <c r="J11" s="56">
        <v>7</v>
      </c>
      <c r="K11" s="56">
        <v>53</v>
      </c>
      <c r="L11" s="56">
        <v>1</v>
      </c>
      <c r="M11" s="56">
        <v>4</v>
      </c>
      <c r="N11" s="56">
        <v>4</v>
      </c>
      <c r="O11" s="56">
        <v>0</v>
      </c>
      <c r="P11" s="56">
        <v>0</v>
      </c>
      <c r="Q11" s="56">
        <v>13</v>
      </c>
      <c r="R11" s="56">
        <v>220</v>
      </c>
      <c r="S11" s="56">
        <v>3</v>
      </c>
      <c r="T11" s="56">
        <v>5</v>
      </c>
      <c r="U11" s="56">
        <v>0</v>
      </c>
      <c r="V11" s="57">
        <v>0</v>
      </c>
    </row>
    <row r="12" spans="1:22" ht="15.6" customHeight="1" x14ac:dyDescent="0.25">
      <c r="A12" s="44" t="s">
        <v>31</v>
      </c>
      <c r="B12" s="41"/>
      <c r="C12" s="3" t="s">
        <v>8</v>
      </c>
      <c r="D12" s="55">
        <v>18</v>
      </c>
      <c r="E12" s="56">
        <v>6</v>
      </c>
      <c r="F12" s="56">
        <v>0</v>
      </c>
      <c r="G12" s="56">
        <v>308</v>
      </c>
      <c r="H12" s="57">
        <f t="shared" si="0"/>
        <v>332</v>
      </c>
      <c r="I12" s="56">
        <v>35</v>
      </c>
      <c r="J12" s="56">
        <v>62</v>
      </c>
      <c r="K12" s="56">
        <v>88</v>
      </c>
      <c r="L12" s="56">
        <v>1</v>
      </c>
      <c r="M12" s="56">
        <v>2</v>
      </c>
      <c r="N12" s="56">
        <v>16</v>
      </c>
      <c r="O12" s="56">
        <v>2</v>
      </c>
      <c r="P12" s="56">
        <v>1</v>
      </c>
      <c r="Q12" s="56">
        <v>52</v>
      </c>
      <c r="R12" s="56">
        <v>25</v>
      </c>
      <c r="S12" s="56">
        <v>5</v>
      </c>
      <c r="T12" s="56">
        <v>14</v>
      </c>
      <c r="U12" s="56">
        <v>5</v>
      </c>
      <c r="V12" s="57">
        <v>0</v>
      </c>
    </row>
    <row r="13" spans="1:22" ht="15.6" customHeight="1" x14ac:dyDescent="0.25">
      <c r="A13" s="44"/>
      <c r="B13" s="41"/>
      <c r="C13" s="3" t="s">
        <v>9</v>
      </c>
      <c r="D13" s="55">
        <v>11</v>
      </c>
      <c r="E13" s="56">
        <v>2</v>
      </c>
      <c r="F13" s="56">
        <v>0</v>
      </c>
      <c r="G13" s="56">
        <v>302</v>
      </c>
      <c r="H13" s="57">
        <f t="shared" si="0"/>
        <v>315</v>
      </c>
      <c r="I13" s="56">
        <v>20</v>
      </c>
      <c r="J13" s="56">
        <v>40</v>
      </c>
      <c r="K13" s="56">
        <v>46</v>
      </c>
      <c r="L13" s="56">
        <v>0</v>
      </c>
      <c r="M13" s="56">
        <v>0</v>
      </c>
      <c r="N13" s="56">
        <v>10</v>
      </c>
      <c r="O13" s="56">
        <v>4</v>
      </c>
      <c r="P13" s="56">
        <v>0</v>
      </c>
      <c r="Q13" s="56">
        <v>58</v>
      </c>
      <c r="R13" s="56">
        <v>117</v>
      </c>
      <c r="S13" s="56">
        <v>1</v>
      </c>
      <c r="T13" s="56">
        <v>4</v>
      </c>
      <c r="U13" s="56">
        <v>2</v>
      </c>
      <c r="V13" s="57">
        <v>0</v>
      </c>
    </row>
    <row r="14" spans="1:22" ht="15.6" customHeight="1" x14ac:dyDescent="0.25">
      <c r="A14" s="44" t="s">
        <v>32</v>
      </c>
      <c r="B14" s="41" t="s">
        <v>26</v>
      </c>
      <c r="C14" s="9" t="s">
        <v>10</v>
      </c>
      <c r="D14" s="59">
        <v>12</v>
      </c>
      <c r="E14" s="60">
        <v>5</v>
      </c>
      <c r="F14" s="60">
        <v>0</v>
      </c>
      <c r="G14" s="60">
        <v>278</v>
      </c>
      <c r="H14" s="61">
        <f t="shared" si="0"/>
        <v>295</v>
      </c>
      <c r="I14" s="60">
        <v>55</v>
      </c>
      <c r="J14" s="60">
        <v>26</v>
      </c>
      <c r="K14" s="60">
        <v>28</v>
      </c>
      <c r="L14" s="60">
        <v>3</v>
      </c>
      <c r="M14" s="60">
        <v>7</v>
      </c>
      <c r="N14" s="60">
        <v>29</v>
      </c>
      <c r="O14" s="60">
        <v>1</v>
      </c>
      <c r="P14" s="60">
        <v>0</v>
      </c>
      <c r="Q14" s="60">
        <v>36</v>
      </c>
      <c r="R14" s="60">
        <v>45</v>
      </c>
      <c r="S14" s="60">
        <v>2</v>
      </c>
      <c r="T14" s="60">
        <v>37</v>
      </c>
      <c r="U14" s="60">
        <v>4</v>
      </c>
      <c r="V14" s="61">
        <v>5</v>
      </c>
    </row>
    <row r="15" spans="1:22" ht="15.6" customHeight="1" x14ac:dyDescent="0.25">
      <c r="A15" s="44"/>
      <c r="B15" s="41"/>
      <c r="C15" s="9" t="s">
        <v>11</v>
      </c>
      <c r="D15" s="59">
        <v>10</v>
      </c>
      <c r="E15" s="60">
        <v>2</v>
      </c>
      <c r="F15" s="60">
        <v>0</v>
      </c>
      <c r="G15" s="60">
        <v>311</v>
      </c>
      <c r="H15" s="61">
        <f t="shared" si="0"/>
        <v>323</v>
      </c>
      <c r="I15" s="60">
        <v>34</v>
      </c>
      <c r="J15" s="60">
        <v>55</v>
      </c>
      <c r="K15" s="60">
        <v>25</v>
      </c>
      <c r="L15" s="60">
        <v>4</v>
      </c>
      <c r="M15" s="60">
        <v>1</v>
      </c>
      <c r="N15" s="60">
        <v>50</v>
      </c>
      <c r="O15" s="60">
        <v>0</v>
      </c>
      <c r="P15" s="60">
        <v>0</v>
      </c>
      <c r="Q15" s="60">
        <v>15</v>
      </c>
      <c r="R15" s="60">
        <v>57</v>
      </c>
      <c r="S15" s="60">
        <v>6</v>
      </c>
      <c r="T15" s="60">
        <v>55</v>
      </c>
      <c r="U15" s="60">
        <v>3</v>
      </c>
      <c r="V15" s="61">
        <v>6</v>
      </c>
    </row>
    <row r="16" spans="1:22" ht="15.6" customHeight="1" x14ac:dyDescent="0.25">
      <c r="A16" s="44"/>
      <c r="B16" s="41"/>
      <c r="C16" s="9" t="s">
        <v>12</v>
      </c>
      <c r="D16" s="59">
        <v>13</v>
      </c>
      <c r="E16" s="60">
        <v>4</v>
      </c>
      <c r="F16" s="60">
        <v>1</v>
      </c>
      <c r="G16" s="60">
        <v>288</v>
      </c>
      <c r="H16" s="61">
        <f t="shared" si="0"/>
        <v>306</v>
      </c>
      <c r="I16" s="60">
        <v>27</v>
      </c>
      <c r="J16" s="60">
        <v>33</v>
      </c>
      <c r="K16" s="60">
        <v>21</v>
      </c>
      <c r="L16" s="60">
        <v>1</v>
      </c>
      <c r="M16" s="60">
        <v>14</v>
      </c>
      <c r="N16" s="60">
        <v>46</v>
      </c>
      <c r="O16" s="60">
        <v>2</v>
      </c>
      <c r="P16" s="60">
        <v>0</v>
      </c>
      <c r="Q16" s="60">
        <v>40</v>
      </c>
      <c r="R16" s="60">
        <v>68</v>
      </c>
      <c r="S16" s="60">
        <v>1</v>
      </c>
      <c r="T16" s="60">
        <v>27</v>
      </c>
      <c r="U16" s="60">
        <v>1</v>
      </c>
      <c r="V16" s="61">
        <v>7</v>
      </c>
    </row>
    <row r="17" spans="1:22" ht="15.6" customHeight="1" x14ac:dyDescent="0.25">
      <c r="A17" s="44"/>
      <c r="B17" s="41"/>
      <c r="C17" s="9" t="s">
        <v>57</v>
      </c>
      <c r="D17" s="62">
        <v>7</v>
      </c>
      <c r="E17" s="63">
        <v>0</v>
      </c>
      <c r="F17" s="63">
        <v>1</v>
      </c>
      <c r="G17" s="63">
        <v>304</v>
      </c>
      <c r="H17" s="64">
        <f t="shared" si="0"/>
        <v>312</v>
      </c>
      <c r="I17" s="63">
        <v>21</v>
      </c>
      <c r="J17" s="63">
        <v>21</v>
      </c>
      <c r="K17" s="63">
        <v>14</v>
      </c>
      <c r="L17" s="63">
        <v>13</v>
      </c>
      <c r="M17" s="63">
        <v>14</v>
      </c>
      <c r="N17" s="63">
        <v>77</v>
      </c>
      <c r="O17" s="63">
        <v>11</v>
      </c>
      <c r="P17" s="63">
        <v>19</v>
      </c>
      <c r="Q17" s="63">
        <v>53</v>
      </c>
      <c r="R17" s="63">
        <v>47</v>
      </c>
      <c r="S17" s="63">
        <v>8</v>
      </c>
      <c r="T17" s="63">
        <v>5</v>
      </c>
      <c r="U17" s="63">
        <v>3</v>
      </c>
      <c r="V17" s="64">
        <v>6</v>
      </c>
    </row>
    <row r="18" spans="1:22" ht="15.6" customHeight="1" x14ac:dyDescent="0.25">
      <c r="A18" s="44"/>
      <c r="B18" s="41"/>
      <c r="C18" s="9" t="s">
        <v>13</v>
      </c>
      <c r="D18" s="59">
        <v>54</v>
      </c>
      <c r="E18" s="60">
        <v>5</v>
      </c>
      <c r="F18" s="60">
        <v>0</v>
      </c>
      <c r="G18" s="60">
        <v>325</v>
      </c>
      <c r="H18" s="61">
        <f t="shared" si="0"/>
        <v>384</v>
      </c>
      <c r="I18" s="60">
        <v>21</v>
      </c>
      <c r="J18" s="60">
        <v>22</v>
      </c>
      <c r="K18" s="60">
        <v>23</v>
      </c>
      <c r="L18" s="60">
        <v>17</v>
      </c>
      <c r="M18" s="60">
        <v>3</v>
      </c>
      <c r="N18" s="60">
        <v>1</v>
      </c>
      <c r="O18" s="60">
        <v>0</v>
      </c>
      <c r="P18" s="60">
        <v>0</v>
      </c>
      <c r="Q18" s="60">
        <v>5</v>
      </c>
      <c r="R18" s="60">
        <v>130</v>
      </c>
      <c r="S18" s="60">
        <v>10</v>
      </c>
      <c r="T18" s="60">
        <v>93</v>
      </c>
      <c r="U18" s="60">
        <v>0</v>
      </c>
      <c r="V18" s="61">
        <v>0</v>
      </c>
    </row>
    <row r="19" spans="1:22" ht="15.6" customHeight="1" x14ac:dyDescent="0.25">
      <c r="A19" s="44"/>
      <c r="B19" s="41"/>
      <c r="C19" s="9" t="s">
        <v>14</v>
      </c>
      <c r="D19" s="59">
        <v>7</v>
      </c>
      <c r="E19" s="60">
        <v>2</v>
      </c>
      <c r="F19" s="60">
        <v>1</v>
      </c>
      <c r="G19" s="60">
        <v>229</v>
      </c>
      <c r="H19" s="61">
        <f t="shared" si="0"/>
        <v>239</v>
      </c>
      <c r="I19" s="60">
        <v>18</v>
      </c>
      <c r="J19" s="60">
        <v>15</v>
      </c>
      <c r="K19" s="60">
        <v>17</v>
      </c>
      <c r="L19" s="60">
        <v>7</v>
      </c>
      <c r="M19" s="60">
        <v>5</v>
      </c>
      <c r="N19" s="60">
        <v>72</v>
      </c>
      <c r="O19" s="60">
        <v>0</v>
      </c>
      <c r="P19" s="60">
        <v>0</v>
      </c>
      <c r="Q19" s="60">
        <v>19</v>
      </c>
      <c r="R19" s="60">
        <v>54</v>
      </c>
      <c r="S19" s="60">
        <v>5</v>
      </c>
      <c r="T19" s="60">
        <v>12</v>
      </c>
      <c r="U19" s="60">
        <v>5</v>
      </c>
      <c r="V19" s="61">
        <v>0</v>
      </c>
    </row>
    <row r="20" spans="1:22" ht="15.6" customHeight="1" x14ac:dyDescent="0.25">
      <c r="A20" s="44"/>
      <c r="B20" s="41"/>
      <c r="C20" s="9" t="s">
        <v>15</v>
      </c>
      <c r="D20" s="59">
        <v>38</v>
      </c>
      <c r="E20" s="60">
        <v>5</v>
      </c>
      <c r="F20" s="60">
        <v>0</v>
      </c>
      <c r="G20" s="60">
        <v>324</v>
      </c>
      <c r="H20" s="61">
        <f t="shared" si="0"/>
        <v>367</v>
      </c>
      <c r="I20" s="60">
        <v>38</v>
      </c>
      <c r="J20" s="60">
        <v>53</v>
      </c>
      <c r="K20" s="60">
        <v>28</v>
      </c>
      <c r="L20" s="60">
        <v>6</v>
      </c>
      <c r="M20" s="60">
        <v>8</v>
      </c>
      <c r="N20" s="60">
        <v>4</v>
      </c>
      <c r="O20" s="60">
        <v>1</v>
      </c>
      <c r="P20" s="60">
        <v>0</v>
      </c>
      <c r="Q20" s="60">
        <v>24</v>
      </c>
      <c r="R20" s="60">
        <v>94</v>
      </c>
      <c r="S20" s="60">
        <v>4</v>
      </c>
      <c r="T20" s="60">
        <v>53</v>
      </c>
      <c r="U20" s="60">
        <v>0</v>
      </c>
      <c r="V20" s="61">
        <v>11</v>
      </c>
    </row>
    <row r="21" spans="1:22" ht="15.6" customHeight="1" x14ac:dyDescent="0.25">
      <c r="A21" s="44"/>
      <c r="B21" s="41"/>
      <c r="C21" s="9" t="s">
        <v>16</v>
      </c>
      <c r="D21" s="59">
        <v>32</v>
      </c>
      <c r="E21" s="60">
        <v>2</v>
      </c>
      <c r="F21" s="60">
        <v>0</v>
      </c>
      <c r="G21" s="60">
        <v>263</v>
      </c>
      <c r="H21" s="61">
        <f t="shared" si="0"/>
        <v>297</v>
      </c>
      <c r="I21" s="60">
        <v>16</v>
      </c>
      <c r="J21" s="60">
        <v>47</v>
      </c>
      <c r="K21" s="60">
        <v>4</v>
      </c>
      <c r="L21" s="60">
        <v>0</v>
      </c>
      <c r="M21" s="60">
        <v>15</v>
      </c>
      <c r="N21" s="60">
        <v>63</v>
      </c>
      <c r="O21" s="60">
        <v>0</v>
      </c>
      <c r="P21" s="60">
        <v>0</v>
      </c>
      <c r="Q21" s="60">
        <v>22</v>
      </c>
      <c r="R21" s="60">
        <v>63</v>
      </c>
      <c r="S21" s="60">
        <v>0</v>
      </c>
      <c r="T21" s="60">
        <v>32</v>
      </c>
      <c r="U21" s="60">
        <v>0</v>
      </c>
      <c r="V21" s="61">
        <v>1</v>
      </c>
    </row>
    <row r="22" spans="1:22" ht="15.6" customHeight="1" x14ac:dyDescent="0.25">
      <c r="A22" s="44"/>
      <c r="B22" s="41"/>
      <c r="C22" s="9" t="s">
        <v>17</v>
      </c>
      <c r="D22" s="59">
        <v>7</v>
      </c>
      <c r="E22" s="60">
        <v>8</v>
      </c>
      <c r="F22" s="60">
        <v>1</v>
      </c>
      <c r="G22" s="60">
        <v>335</v>
      </c>
      <c r="H22" s="61">
        <f t="shared" si="0"/>
        <v>351</v>
      </c>
      <c r="I22" s="60">
        <v>76</v>
      </c>
      <c r="J22" s="60">
        <v>55</v>
      </c>
      <c r="K22" s="60">
        <v>36</v>
      </c>
      <c r="L22" s="60">
        <v>4</v>
      </c>
      <c r="M22" s="60">
        <v>5</v>
      </c>
      <c r="N22" s="60">
        <v>5</v>
      </c>
      <c r="O22" s="60">
        <v>0</v>
      </c>
      <c r="P22" s="60">
        <v>0</v>
      </c>
      <c r="Q22" s="60">
        <v>4</v>
      </c>
      <c r="R22" s="60">
        <v>90</v>
      </c>
      <c r="S22" s="60">
        <v>13</v>
      </c>
      <c r="T22" s="60">
        <v>42</v>
      </c>
      <c r="U22" s="60">
        <v>0</v>
      </c>
      <c r="V22" s="61">
        <v>5</v>
      </c>
    </row>
    <row r="23" spans="1:22" ht="15.6" customHeight="1" x14ac:dyDescent="0.25">
      <c r="A23" s="44"/>
      <c r="B23" s="41"/>
      <c r="C23" s="9" t="s">
        <v>18</v>
      </c>
      <c r="D23" s="59">
        <v>13</v>
      </c>
      <c r="E23" s="60">
        <v>5</v>
      </c>
      <c r="F23" s="60">
        <v>1</v>
      </c>
      <c r="G23" s="60">
        <v>302</v>
      </c>
      <c r="H23" s="61">
        <f t="shared" si="0"/>
        <v>321</v>
      </c>
      <c r="I23" s="60">
        <v>67</v>
      </c>
      <c r="J23" s="60">
        <v>33</v>
      </c>
      <c r="K23" s="60">
        <v>18</v>
      </c>
      <c r="L23" s="60">
        <v>2</v>
      </c>
      <c r="M23" s="60">
        <v>3</v>
      </c>
      <c r="N23" s="60">
        <v>44</v>
      </c>
      <c r="O23" s="60">
        <v>1</v>
      </c>
      <c r="P23" s="60">
        <v>0</v>
      </c>
      <c r="Q23" s="60">
        <v>8</v>
      </c>
      <c r="R23" s="60">
        <v>73</v>
      </c>
      <c r="S23" s="60">
        <v>8</v>
      </c>
      <c r="T23" s="60">
        <v>36</v>
      </c>
      <c r="U23" s="60">
        <v>2</v>
      </c>
      <c r="V23" s="61">
        <v>7</v>
      </c>
    </row>
    <row r="24" spans="1:22" ht="15.6" customHeight="1" x14ac:dyDescent="0.25">
      <c r="A24" s="44"/>
      <c r="B24" s="41"/>
      <c r="C24" s="9" t="s">
        <v>19</v>
      </c>
      <c r="D24" s="59">
        <v>12</v>
      </c>
      <c r="E24" s="60">
        <v>4</v>
      </c>
      <c r="F24" s="60">
        <v>1</v>
      </c>
      <c r="G24" s="60">
        <v>311</v>
      </c>
      <c r="H24" s="61">
        <f t="shared" si="0"/>
        <v>328</v>
      </c>
      <c r="I24" s="60">
        <v>27</v>
      </c>
      <c r="J24" s="60">
        <v>37</v>
      </c>
      <c r="K24" s="60">
        <v>13</v>
      </c>
      <c r="L24" s="60">
        <v>7</v>
      </c>
      <c r="M24" s="60">
        <v>6</v>
      </c>
      <c r="N24" s="60">
        <v>8</v>
      </c>
      <c r="O24" s="60">
        <v>0</v>
      </c>
      <c r="P24" s="60">
        <v>0</v>
      </c>
      <c r="Q24" s="60">
        <v>4</v>
      </c>
      <c r="R24" s="60">
        <v>150</v>
      </c>
      <c r="S24" s="60">
        <v>6</v>
      </c>
      <c r="T24" s="60">
        <v>50</v>
      </c>
      <c r="U24" s="60">
        <v>0</v>
      </c>
      <c r="V24" s="61">
        <v>3</v>
      </c>
    </row>
    <row r="25" spans="1:22" ht="15.6" customHeight="1" x14ac:dyDescent="0.25">
      <c r="A25" s="44" t="s">
        <v>33</v>
      </c>
      <c r="B25" s="41"/>
      <c r="C25" s="9" t="s">
        <v>20</v>
      </c>
      <c r="D25" s="59">
        <v>41</v>
      </c>
      <c r="E25" s="60">
        <v>3</v>
      </c>
      <c r="F25" s="60">
        <v>0</v>
      </c>
      <c r="G25" s="60">
        <v>318</v>
      </c>
      <c r="H25" s="61">
        <f t="shared" si="0"/>
        <v>362</v>
      </c>
      <c r="I25" s="60">
        <v>27</v>
      </c>
      <c r="J25" s="60">
        <v>56</v>
      </c>
      <c r="K25" s="60">
        <v>19</v>
      </c>
      <c r="L25" s="60">
        <v>7</v>
      </c>
      <c r="M25" s="60">
        <v>1</v>
      </c>
      <c r="N25" s="60">
        <v>2</v>
      </c>
      <c r="O25" s="60">
        <v>0</v>
      </c>
      <c r="P25" s="60">
        <v>0</v>
      </c>
      <c r="Q25" s="60">
        <v>2</v>
      </c>
      <c r="R25" s="60">
        <v>142</v>
      </c>
      <c r="S25" s="60">
        <v>0</v>
      </c>
      <c r="T25" s="60">
        <v>52</v>
      </c>
      <c r="U25" s="60">
        <v>6</v>
      </c>
      <c r="V25" s="61">
        <v>4</v>
      </c>
    </row>
    <row r="26" spans="1:22" ht="15.6" customHeight="1" x14ac:dyDescent="0.25">
      <c r="A26" s="44"/>
      <c r="B26" s="41"/>
      <c r="C26" s="9" t="s">
        <v>21</v>
      </c>
      <c r="D26" s="59">
        <v>13</v>
      </c>
      <c r="E26" s="60">
        <v>1</v>
      </c>
      <c r="F26" s="60">
        <v>0</v>
      </c>
      <c r="G26" s="60">
        <v>199</v>
      </c>
      <c r="H26" s="61">
        <f t="shared" si="0"/>
        <v>213</v>
      </c>
      <c r="I26" s="60">
        <v>7</v>
      </c>
      <c r="J26" s="60">
        <v>14</v>
      </c>
      <c r="K26" s="60">
        <v>7</v>
      </c>
      <c r="L26" s="60">
        <v>0</v>
      </c>
      <c r="M26" s="60">
        <v>1</v>
      </c>
      <c r="N26" s="60">
        <v>0</v>
      </c>
      <c r="O26" s="60">
        <v>0</v>
      </c>
      <c r="P26" s="60">
        <v>1</v>
      </c>
      <c r="Q26" s="60">
        <v>8</v>
      </c>
      <c r="R26" s="60">
        <v>83</v>
      </c>
      <c r="S26" s="60">
        <v>0</v>
      </c>
      <c r="T26" s="60">
        <v>77</v>
      </c>
      <c r="U26" s="60">
        <v>0</v>
      </c>
      <c r="V26" s="61">
        <v>1</v>
      </c>
    </row>
    <row r="27" spans="1:22" ht="15.6" customHeight="1" x14ac:dyDescent="0.25">
      <c r="A27" s="44"/>
      <c r="B27" s="41"/>
      <c r="C27" s="9" t="s">
        <v>22</v>
      </c>
      <c r="D27" s="59">
        <v>8</v>
      </c>
      <c r="E27" s="60">
        <v>0</v>
      </c>
      <c r="F27" s="60">
        <v>0</v>
      </c>
      <c r="G27" s="60">
        <v>301</v>
      </c>
      <c r="H27" s="61">
        <f t="shared" si="0"/>
        <v>309</v>
      </c>
      <c r="I27" s="60">
        <v>6</v>
      </c>
      <c r="J27" s="60">
        <v>8</v>
      </c>
      <c r="K27" s="60">
        <v>4</v>
      </c>
      <c r="L27" s="60">
        <v>0</v>
      </c>
      <c r="M27" s="60">
        <v>1</v>
      </c>
      <c r="N27" s="60">
        <v>4</v>
      </c>
      <c r="O27" s="60">
        <v>0</v>
      </c>
      <c r="P27" s="60">
        <v>0</v>
      </c>
      <c r="Q27" s="60">
        <v>144</v>
      </c>
      <c r="R27" s="60">
        <v>105</v>
      </c>
      <c r="S27" s="60">
        <v>1</v>
      </c>
      <c r="T27" s="60">
        <v>24</v>
      </c>
      <c r="U27" s="60">
        <v>2</v>
      </c>
      <c r="V27" s="61">
        <v>2</v>
      </c>
    </row>
    <row r="28" spans="1:22" ht="15.6" customHeight="1" x14ac:dyDescent="0.25">
      <c r="A28" s="44" t="s">
        <v>34</v>
      </c>
      <c r="B28" s="41"/>
      <c r="C28" s="9" t="s">
        <v>23</v>
      </c>
      <c r="D28" s="59">
        <v>0</v>
      </c>
      <c r="E28" s="60">
        <v>1</v>
      </c>
      <c r="F28" s="60">
        <v>0</v>
      </c>
      <c r="G28" s="60">
        <v>286</v>
      </c>
      <c r="H28" s="61">
        <f t="shared" si="0"/>
        <v>287</v>
      </c>
      <c r="I28" s="60">
        <v>15</v>
      </c>
      <c r="J28" s="60">
        <v>3</v>
      </c>
      <c r="K28" s="60">
        <v>18</v>
      </c>
      <c r="L28" s="60">
        <v>0</v>
      </c>
      <c r="M28" s="60">
        <v>0</v>
      </c>
      <c r="N28" s="60">
        <v>38</v>
      </c>
      <c r="O28" s="60">
        <v>0</v>
      </c>
      <c r="P28" s="60">
        <v>0</v>
      </c>
      <c r="Q28" s="60">
        <v>27</v>
      </c>
      <c r="R28" s="60">
        <v>180</v>
      </c>
      <c r="S28" s="60">
        <v>0</v>
      </c>
      <c r="T28" s="60">
        <v>3</v>
      </c>
      <c r="U28" s="60">
        <v>2</v>
      </c>
      <c r="V28" s="61">
        <v>0</v>
      </c>
    </row>
    <row r="29" spans="1:22" ht="15.6" customHeight="1" x14ac:dyDescent="0.25">
      <c r="A29" s="44"/>
      <c r="B29" s="41"/>
      <c r="C29" s="65" t="s">
        <v>24</v>
      </c>
      <c r="D29" s="66">
        <v>8</v>
      </c>
      <c r="E29" s="67">
        <v>2</v>
      </c>
      <c r="F29" s="67">
        <v>0</v>
      </c>
      <c r="G29" s="67">
        <v>302</v>
      </c>
      <c r="H29" s="68">
        <f t="shared" si="0"/>
        <v>312</v>
      </c>
      <c r="I29" s="67">
        <v>7</v>
      </c>
      <c r="J29" s="67">
        <v>17</v>
      </c>
      <c r="K29" s="67">
        <v>25</v>
      </c>
      <c r="L29" s="67">
        <v>0</v>
      </c>
      <c r="M29" s="67">
        <v>2</v>
      </c>
      <c r="N29" s="67">
        <v>23</v>
      </c>
      <c r="O29" s="67">
        <v>0</v>
      </c>
      <c r="P29" s="67">
        <v>0</v>
      </c>
      <c r="Q29" s="67">
        <v>8</v>
      </c>
      <c r="R29" s="67">
        <v>215</v>
      </c>
      <c r="S29" s="67">
        <v>0</v>
      </c>
      <c r="T29" s="67">
        <v>2</v>
      </c>
      <c r="U29" s="67">
        <v>3</v>
      </c>
      <c r="V29" s="68">
        <v>0</v>
      </c>
    </row>
    <row r="30" spans="1:22" ht="15.75" x14ac:dyDescent="0.25">
      <c r="C30" s="1"/>
    </row>
    <row r="31" spans="1:22" ht="15.75" x14ac:dyDescent="0.25">
      <c r="C31" s="1"/>
    </row>
  </sheetData>
  <mergeCells count="13">
    <mergeCell ref="B14:B29"/>
    <mergeCell ref="A4:A6"/>
    <mergeCell ref="A8:A11"/>
    <mergeCell ref="A12:A13"/>
    <mergeCell ref="A14:A24"/>
    <mergeCell ref="A25:A27"/>
    <mergeCell ref="A28:A29"/>
    <mergeCell ref="B4:B13"/>
    <mergeCell ref="A1:A3"/>
    <mergeCell ref="B1:B3"/>
    <mergeCell ref="I1:V2"/>
    <mergeCell ref="D1:H2"/>
    <mergeCell ref="C1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1"/>
  <sheetViews>
    <sheetView tabSelected="1" topLeftCell="B1" zoomScale="85" zoomScaleNormal="85" workbookViewId="0">
      <selection activeCell="Q25" sqref="Q25"/>
    </sheetView>
  </sheetViews>
  <sheetFormatPr defaultColWidth="8.85546875" defaultRowHeight="15" x14ac:dyDescent="0.25"/>
  <cols>
    <col min="1" max="1" width="12.42578125" customWidth="1"/>
    <col min="2" max="2" width="5.7109375" customWidth="1"/>
    <col min="3" max="3" width="9.28515625" customWidth="1"/>
    <col min="9" max="9" width="12.5703125" bestFit="1" customWidth="1"/>
    <col min="10" max="10" width="11.85546875" bestFit="1" customWidth="1"/>
    <col min="11" max="11" width="12.5703125" bestFit="1" customWidth="1"/>
    <col min="12" max="16" width="11.5703125" bestFit="1" customWidth="1"/>
    <col min="17" max="17" width="12.5703125" bestFit="1" customWidth="1"/>
    <col min="18" max="22" width="11.5703125" bestFit="1" customWidth="1"/>
  </cols>
  <sheetData>
    <row r="1" spans="1:23" ht="14.45" customHeight="1" x14ac:dyDescent="0.25">
      <c r="A1" s="25" t="s">
        <v>27</v>
      </c>
      <c r="B1" s="27" t="s">
        <v>39</v>
      </c>
      <c r="C1" s="21" t="s">
        <v>25</v>
      </c>
      <c r="D1" s="23" t="s">
        <v>59</v>
      </c>
      <c r="E1" s="24"/>
      <c r="F1" s="24"/>
      <c r="G1" s="24"/>
      <c r="H1" s="21"/>
      <c r="I1" s="23" t="s">
        <v>35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21"/>
    </row>
    <row r="2" spans="1:23" x14ac:dyDescent="0.25">
      <c r="A2" s="25"/>
      <c r="B2" s="27"/>
      <c r="C2" s="21"/>
      <c r="D2" s="23"/>
      <c r="E2" s="24"/>
      <c r="F2" s="24"/>
      <c r="G2" s="24"/>
      <c r="H2" s="21"/>
      <c r="I2" s="23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21"/>
    </row>
    <row r="3" spans="1:23" ht="14.45" customHeight="1" thickBot="1" x14ac:dyDescent="0.3">
      <c r="A3" s="26"/>
      <c r="B3" s="28"/>
      <c r="C3" s="22"/>
      <c r="D3" s="52" t="s">
        <v>36</v>
      </c>
      <c r="E3" s="53" t="s">
        <v>37</v>
      </c>
      <c r="F3" s="53" t="s">
        <v>38</v>
      </c>
      <c r="G3" s="53" t="s">
        <v>40</v>
      </c>
      <c r="H3" s="54" t="s">
        <v>41</v>
      </c>
      <c r="I3" s="52" t="s">
        <v>42</v>
      </c>
      <c r="J3" s="53" t="s">
        <v>43</v>
      </c>
      <c r="K3" s="53" t="s">
        <v>44</v>
      </c>
      <c r="L3" s="53" t="s">
        <v>45</v>
      </c>
      <c r="M3" s="53" t="s">
        <v>46</v>
      </c>
      <c r="N3" s="53" t="s">
        <v>47</v>
      </c>
      <c r="O3" s="53" t="s">
        <v>49</v>
      </c>
      <c r="P3" s="53" t="s">
        <v>48</v>
      </c>
      <c r="Q3" s="53" t="s">
        <v>50</v>
      </c>
      <c r="R3" s="53" t="s">
        <v>51</v>
      </c>
      <c r="S3" s="53" t="s">
        <v>52</v>
      </c>
      <c r="T3" s="53" t="s">
        <v>53</v>
      </c>
      <c r="U3" s="53" t="s">
        <v>54</v>
      </c>
      <c r="V3" s="54" t="s">
        <v>55</v>
      </c>
    </row>
    <row r="4" spans="1:23" ht="15.6" customHeight="1" thickTop="1" x14ac:dyDescent="0.25">
      <c r="A4" s="18" t="s">
        <v>28</v>
      </c>
      <c r="B4" s="39" t="s">
        <v>56</v>
      </c>
      <c r="C4" s="3" t="s">
        <v>0</v>
      </c>
      <c r="D4" s="4">
        <v>0</v>
      </c>
      <c r="E4" s="5">
        <v>2</v>
      </c>
      <c r="F4" s="5">
        <v>0</v>
      </c>
      <c r="G4" s="5">
        <v>304</v>
      </c>
      <c r="H4" s="6">
        <f>SUM(D4:G4)</f>
        <v>306</v>
      </c>
      <c r="I4" s="7">
        <f>Counts!I4/Counts!$G4*100</f>
        <v>13.157894736842104</v>
      </c>
      <c r="J4" s="7">
        <f>Counts!J4/Counts!$G4*100</f>
        <v>9.5394736842105274</v>
      </c>
      <c r="K4" s="7">
        <f>Counts!K4/Counts!$G4*100</f>
        <v>22.039473684210524</v>
      </c>
      <c r="L4" s="7">
        <f>Counts!L4/Counts!$G4*100</f>
        <v>1.3157894736842104</v>
      </c>
      <c r="M4" s="7">
        <f>Counts!M4/Counts!$G4*100</f>
        <v>1.3157894736842104</v>
      </c>
      <c r="N4" s="7">
        <f>Counts!N4/Counts!$G4*100</f>
        <v>0</v>
      </c>
      <c r="O4" s="7">
        <f>Counts!O4/Counts!$G4*100</f>
        <v>0</v>
      </c>
      <c r="P4" s="7">
        <f>Counts!P4/Counts!$G4*100</f>
        <v>0.6578947368421052</v>
      </c>
      <c r="Q4" s="7">
        <f>Counts!Q4/Counts!$G4*100</f>
        <v>46.05263157894737</v>
      </c>
      <c r="R4" s="7">
        <f>Counts!R4/Counts!$G4*100</f>
        <v>1.6447368421052631</v>
      </c>
      <c r="S4" s="7">
        <f>Counts!S4/Counts!$G4*100</f>
        <v>0.3289473684210526</v>
      </c>
      <c r="T4" s="7">
        <f>Counts!T4/Counts!$G4*100</f>
        <v>3.9473684210526314</v>
      </c>
      <c r="U4" s="7">
        <f>Counts!U4/Counts!$G4*100</f>
        <v>0</v>
      </c>
      <c r="V4" s="73">
        <f>Counts!V4/Counts!$G4*100</f>
        <v>0</v>
      </c>
      <c r="W4" s="8"/>
    </row>
    <row r="5" spans="1:23" ht="15.6" customHeight="1" x14ac:dyDescent="0.25">
      <c r="A5" s="19"/>
      <c r="B5" s="41"/>
      <c r="C5" s="3" t="s">
        <v>1</v>
      </c>
      <c r="D5" s="4">
        <v>8</v>
      </c>
      <c r="E5" s="5">
        <v>0</v>
      </c>
      <c r="F5" s="5">
        <v>0</v>
      </c>
      <c r="G5" s="5">
        <v>315</v>
      </c>
      <c r="H5" s="6">
        <f t="shared" ref="H5:H29" si="0">SUM(D5:G5)</f>
        <v>323</v>
      </c>
      <c r="I5" s="7">
        <f>Counts!I5/Counts!$G5*100</f>
        <v>17.460317460317459</v>
      </c>
      <c r="J5" s="7">
        <f>Counts!J5/Counts!$G5*100</f>
        <v>16.507936507936506</v>
      </c>
      <c r="K5" s="7">
        <f>Counts!K5/Counts!$G5*100</f>
        <v>36.507936507936506</v>
      </c>
      <c r="L5" s="7">
        <f>Counts!L5/Counts!$G5*100</f>
        <v>0</v>
      </c>
      <c r="M5" s="7">
        <f>Counts!M5/Counts!$G5*100</f>
        <v>0</v>
      </c>
      <c r="N5" s="7">
        <f>Counts!N5/Counts!$G5*100</f>
        <v>0.63492063492063489</v>
      </c>
      <c r="O5" s="7">
        <f>Counts!O5/Counts!$G5*100</f>
        <v>0</v>
      </c>
      <c r="P5" s="7">
        <f>Counts!P5/Counts!$G5*100</f>
        <v>0</v>
      </c>
      <c r="Q5" s="7">
        <f>Counts!Q5/Counts!$G5*100</f>
        <v>18.730158730158731</v>
      </c>
      <c r="R5" s="7">
        <f>Counts!R5/Counts!$G5*100</f>
        <v>1.5873015873015872</v>
      </c>
      <c r="S5" s="7">
        <f>Counts!S5/Counts!$G5*100</f>
        <v>1.9047619047619049</v>
      </c>
      <c r="T5" s="7">
        <f>Counts!T5/Counts!$G5*100</f>
        <v>6.666666666666667</v>
      </c>
      <c r="U5" s="7">
        <f>Counts!U5/Counts!$G5*100</f>
        <v>0</v>
      </c>
      <c r="V5" s="74">
        <f>Counts!V5/Counts!$G5*100</f>
        <v>0</v>
      </c>
      <c r="W5" s="8"/>
    </row>
    <row r="6" spans="1:23" ht="15.6" customHeight="1" x14ac:dyDescent="0.25">
      <c r="A6" s="19"/>
      <c r="B6" s="41"/>
      <c r="C6" s="3" t="s">
        <v>2</v>
      </c>
      <c r="D6" s="4">
        <v>0</v>
      </c>
      <c r="E6" s="5">
        <v>1</v>
      </c>
      <c r="F6" s="5">
        <v>0</v>
      </c>
      <c r="G6" s="5">
        <v>300</v>
      </c>
      <c r="H6" s="6">
        <f t="shared" si="0"/>
        <v>301</v>
      </c>
      <c r="I6" s="7">
        <f>Counts!I6/Counts!$G6*100</f>
        <v>10.666666666666668</v>
      </c>
      <c r="J6" s="7">
        <f>Counts!J6/Counts!$G6*100</f>
        <v>16.666666666666664</v>
      </c>
      <c r="K6" s="7">
        <f>Counts!K6/Counts!$G6*100</f>
        <v>39.333333333333329</v>
      </c>
      <c r="L6" s="7">
        <f>Counts!L6/Counts!$G6*100</f>
        <v>0</v>
      </c>
      <c r="M6" s="7">
        <f>Counts!M6/Counts!$G6*100</f>
        <v>2</v>
      </c>
      <c r="N6" s="7">
        <f>Counts!N6/Counts!$G6*100</f>
        <v>1</v>
      </c>
      <c r="O6" s="7">
        <f>Counts!O6/Counts!$G6*100</f>
        <v>0</v>
      </c>
      <c r="P6" s="7">
        <f>Counts!P6/Counts!$G6*100</f>
        <v>0</v>
      </c>
      <c r="Q6" s="7">
        <f>Counts!Q6/Counts!$G6*100</f>
        <v>18</v>
      </c>
      <c r="R6" s="7">
        <f>Counts!R6/Counts!$G6*100</f>
        <v>4.3333333333333339</v>
      </c>
      <c r="S6" s="7">
        <f>Counts!S6/Counts!$G6*100</f>
        <v>4.3333333333333339</v>
      </c>
      <c r="T6" s="7">
        <f>Counts!T6/Counts!$G6*100</f>
        <v>3.6666666666666665</v>
      </c>
      <c r="U6" s="7">
        <f>Counts!U6/Counts!$G6*100</f>
        <v>0</v>
      </c>
      <c r="V6" s="74">
        <f>Counts!V6/Counts!$G6*100</f>
        <v>0</v>
      </c>
      <c r="W6" s="8"/>
    </row>
    <row r="7" spans="1:23" ht="15.6" customHeight="1" x14ac:dyDescent="0.25">
      <c r="A7" s="2" t="s">
        <v>29</v>
      </c>
      <c r="B7" s="41"/>
      <c r="C7" s="3" t="s">
        <v>3</v>
      </c>
      <c r="D7" s="4">
        <v>29</v>
      </c>
      <c r="E7" s="5">
        <v>4</v>
      </c>
      <c r="F7" s="5">
        <v>0</v>
      </c>
      <c r="G7" s="5">
        <v>318</v>
      </c>
      <c r="H7" s="6">
        <f t="shared" si="0"/>
        <v>351</v>
      </c>
      <c r="I7" s="7">
        <f>Counts!I7/Counts!$G7*100</f>
        <v>9.433962264150944</v>
      </c>
      <c r="J7" s="7">
        <f>Counts!J7/Counts!$G7*100</f>
        <v>13.836477987421384</v>
      </c>
      <c r="K7" s="7">
        <f>Counts!K7/Counts!$G7*100</f>
        <v>16.666666666666664</v>
      </c>
      <c r="L7" s="7">
        <f>Counts!L7/Counts!$G7*100</f>
        <v>2.8301886792452833</v>
      </c>
      <c r="M7" s="7">
        <f>Counts!M7/Counts!$G7*100</f>
        <v>0.94339622641509435</v>
      </c>
      <c r="N7" s="7">
        <f>Counts!N7/Counts!$G7*100</f>
        <v>4.0880503144654083</v>
      </c>
      <c r="O7" s="7">
        <f>Counts!O7/Counts!$G7*100</f>
        <v>0</v>
      </c>
      <c r="P7" s="7">
        <f>Counts!P7/Counts!$G7*100</f>
        <v>0</v>
      </c>
      <c r="Q7" s="7">
        <f>Counts!Q7/Counts!$G7*100</f>
        <v>9.1194968553459113</v>
      </c>
      <c r="R7" s="7">
        <f>Counts!R7/Counts!$G7*100</f>
        <v>38.679245283018872</v>
      </c>
      <c r="S7" s="7">
        <f>Counts!S7/Counts!$G7*100</f>
        <v>0</v>
      </c>
      <c r="T7" s="7">
        <f>Counts!T7/Counts!$G7*100</f>
        <v>4.0880503144654083</v>
      </c>
      <c r="U7" s="7">
        <f>Counts!U7/Counts!$G7*100</f>
        <v>0.31446540880503149</v>
      </c>
      <c r="V7" s="74">
        <f>Counts!V7/Counts!$G7*100</f>
        <v>0</v>
      </c>
      <c r="W7" s="8"/>
    </row>
    <row r="8" spans="1:23" ht="15.6" customHeight="1" x14ac:dyDescent="0.25">
      <c r="A8" s="19" t="s">
        <v>30</v>
      </c>
      <c r="B8" s="41"/>
      <c r="C8" s="3" t="s">
        <v>4</v>
      </c>
      <c r="D8" s="4">
        <v>33</v>
      </c>
      <c r="E8" s="5">
        <v>7</v>
      </c>
      <c r="F8" s="5">
        <v>0</v>
      </c>
      <c r="G8" s="5">
        <v>314</v>
      </c>
      <c r="H8" s="6">
        <f t="shared" si="0"/>
        <v>354</v>
      </c>
      <c r="I8" s="7">
        <f>Counts!I8/Counts!$G8*100</f>
        <v>7.9617834394904454</v>
      </c>
      <c r="J8" s="7">
        <f>Counts!J8/Counts!$G8*100</f>
        <v>22.611464968152866</v>
      </c>
      <c r="K8" s="7">
        <f>Counts!K8/Counts!$G8*100</f>
        <v>29.29936305732484</v>
      </c>
      <c r="L8" s="7">
        <f>Counts!L8/Counts!$G8*100</f>
        <v>0.31847133757961787</v>
      </c>
      <c r="M8" s="7">
        <f>Counts!M8/Counts!$G8*100</f>
        <v>0.31847133757961787</v>
      </c>
      <c r="N8" s="7">
        <f>Counts!N8/Counts!$G8*100</f>
        <v>2.547770700636943</v>
      </c>
      <c r="O8" s="7">
        <f>Counts!O8/Counts!$G8*100</f>
        <v>0</v>
      </c>
      <c r="P8" s="7">
        <f>Counts!P8/Counts!$G8*100</f>
        <v>0</v>
      </c>
      <c r="Q8" s="7">
        <f>Counts!Q8/Counts!$G8*100</f>
        <v>14.331210191082802</v>
      </c>
      <c r="R8" s="7">
        <f>Counts!R8/Counts!$G8*100</f>
        <v>12.738853503184714</v>
      </c>
      <c r="S8" s="7">
        <f>Counts!S8/Counts!$G8*100</f>
        <v>1.2738853503184715</v>
      </c>
      <c r="T8" s="7">
        <f>Counts!T8/Counts!$G8*100</f>
        <v>8.598726114649681</v>
      </c>
      <c r="U8" s="7">
        <f>Counts!U8/Counts!$G8*100</f>
        <v>0</v>
      </c>
      <c r="V8" s="74">
        <f>Counts!V8/Counts!$G8*100</f>
        <v>0</v>
      </c>
      <c r="W8" s="8"/>
    </row>
    <row r="9" spans="1:23" ht="15.6" customHeight="1" x14ac:dyDescent="0.25">
      <c r="A9" s="19"/>
      <c r="B9" s="41"/>
      <c r="C9" s="3" t="s">
        <v>5</v>
      </c>
      <c r="D9" s="4">
        <v>27</v>
      </c>
      <c r="E9" s="5">
        <v>2</v>
      </c>
      <c r="F9" s="5">
        <v>0</v>
      </c>
      <c r="G9" s="5">
        <v>326</v>
      </c>
      <c r="H9" s="6">
        <f t="shared" si="0"/>
        <v>355</v>
      </c>
      <c r="I9" s="7">
        <f>Counts!I9/Counts!$G9*100</f>
        <v>5.8282208588957047</v>
      </c>
      <c r="J9" s="7">
        <f>Counts!J9/Counts!$G9*100</f>
        <v>19.018404907975462</v>
      </c>
      <c r="K9" s="7">
        <f>Counts!K9/Counts!$G9*100</f>
        <v>48.159509202453989</v>
      </c>
      <c r="L9" s="7">
        <f>Counts!L9/Counts!$G9*100</f>
        <v>0</v>
      </c>
      <c r="M9" s="7">
        <f>Counts!M9/Counts!$G9*100</f>
        <v>0.92024539877300615</v>
      </c>
      <c r="N9" s="7">
        <f>Counts!N9/Counts!$G9*100</f>
        <v>0.61349693251533743</v>
      </c>
      <c r="O9" s="7">
        <f>Counts!O9/Counts!$G9*100</f>
        <v>0</v>
      </c>
      <c r="P9" s="7">
        <f>Counts!P9/Counts!$G9*100</f>
        <v>0</v>
      </c>
      <c r="Q9" s="7">
        <f>Counts!Q9/Counts!$G9*100</f>
        <v>16.871165644171779</v>
      </c>
      <c r="R9" s="7">
        <f>Counts!R9/Counts!$G9*100</f>
        <v>5.8282208588957047</v>
      </c>
      <c r="S9" s="7">
        <f>Counts!S9/Counts!$G9*100</f>
        <v>0.92024539877300615</v>
      </c>
      <c r="T9" s="7">
        <f>Counts!T9/Counts!$G9*100</f>
        <v>1.8404907975460123</v>
      </c>
      <c r="U9" s="7">
        <f>Counts!U9/Counts!$G9*100</f>
        <v>0</v>
      </c>
      <c r="V9" s="74">
        <f>Counts!V9/Counts!$G9*100</f>
        <v>0</v>
      </c>
      <c r="W9" s="8"/>
    </row>
    <row r="10" spans="1:23" ht="15.6" customHeight="1" x14ac:dyDescent="0.25">
      <c r="A10" s="19"/>
      <c r="B10" s="41"/>
      <c r="C10" s="3" t="s">
        <v>6</v>
      </c>
      <c r="D10" s="4">
        <v>23</v>
      </c>
      <c r="E10" s="5">
        <v>0</v>
      </c>
      <c r="F10" s="5">
        <v>0</v>
      </c>
      <c r="G10" s="5">
        <v>306</v>
      </c>
      <c r="H10" s="6">
        <f t="shared" si="0"/>
        <v>329</v>
      </c>
      <c r="I10" s="7">
        <f>Counts!I10/Counts!$G10*100</f>
        <v>3.2679738562091507</v>
      </c>
      <c r="J10" s="7">
        <f>Counts!J10/Counts!$G10*100</f>
        <v>10.457516339869281</v>
      </c>
      <c r="K10" s="7">
        <f>Counts!K10/Counts!$G10*100</f>
        <v>33.66013071895425</v>
      </c>
      <c r="L10" s="7">
        <f>Counts!L10/Counts!$G10*100</f>
        <v>0.32679738562091504</v>
      </c>
      <c r="M10" s="7">
        <f>Counts!M10/Counts!$G10*100</f>
        <v>0.32679738562091504</v>
      </c>
      <c r="N10" s="7">
        <f>Counts!N10/Counts!$G10*100</f>
        <v>0</v>
      </c>
      <c r="O10" s="7">
        <f>Counts!O10/Counts!$G10*100</f>
        <v>0</v>
      </c>
      <c r="P10" s="7">
        <f>Counts!P10/Counts!$G10*100</f>
        <v>0</v>
      </c>
      <c r="Q10" s="7">
        <f>Counts!Q10/Counts!$G10*100</f>
        <v>9.1503267973856204</v>
      </c>
      <c r="R10" s="7">
        <f>Counts!R10/Counts!$G10*100</f>
        <v>40.849673202614376</v>
      </c>
      <c r="S10" s="7">
        <f>Counts!S10/Counts!$G10*100</f>
        <v>0.65359477124183007</v>
      </c>
      <c r="T10" s="7">
        <f>Counts!T10/Counts!$G10*100</f>
        <v>1.3071895424836601</v>
      </c>
      <c r="U10" s="7">
        <f>Counts!U10/Counts!$G10*100</f>
        <v>0</v>
      </c>
      <c r="V10" s="74">
        <f>Counts!V10/Counts!$G10*100</f>
        <v>0</v>
      </c>
      <c r="W10" s="8"/>
    </row>
    <row r="11" spans="1:23" ht="15.6" customHeight="1" x14ac:dyDescent="0.25">
      <c r="A11" s="19"/>
      <c r="B11" s="41"/>
      <c r="C11" s="3" t="s">
        <v>7</v>
      </c>
      <c r="D11" s="4">
        <v>3</v>
      </c>
      <c r="E11" s="5">
        <v>1</v>
      </c>
      <c r="F11" s="5">
        <v>0</v>
      </c>
      <c r="G11" s="5">
        <v>318</v>
      </c>
      <c r="H11" s="6">
        <f t="shared" si="0"/>
        <v>322</v>
      </c>
      <c r="I11" s="7">
        <f>Counts!I11/Counts!$G11*100</f>
        <v>2.5157232704402519</v>
      </c>
      <c r="J11" s="7">
        <f>Counts!J11/Counts!$G11*100</f>
        <v>2.2012578616352201</v>
      </c>
      <c r="K11" s="7">
        <f>Counts!K11/Counts!$G11*100</f>
        <v>16.666666666666664</v>
      </c>
      <c r="L11" s="7">
        <f>Counts!L11/Counts!$G11*100</f>
        <v>0.31446540880503149</v>
      </c>
      <c r="M11" s="7">
        <f>Counts!M11/Counts!$G11*100</f>
        <v>1.257861635220126</v>
      </c>
      <c r="N11" s="7">
        <f>Counts!N11/Counts!$G11*100</f>
        <v>1.257861635220126</v>
      </c>
      <c r="O11" s="7">
        <f>Counts!O11/Counts!$G11*100</f>
        <v>0</v>
      </c>
      <c r="P11" s="7">
        <f>Counts!P11/Counts!$G11*100</f>
        <v>0</v>
      </c>
      <c r="Q11" s="7">
        <f>Counts!Q11/Counts!$G11*100</f>
        <v>4.0880503144654083</v>
      </c>
      <c r="R11" s="7">
        <f>Counts!R11/Counts!$G11*100</f>
        <v>69.182389937106919</v>
      </c>
      <c r="S11" s="7">
        <f>Counts!S11/Counts!$G11*100</f>
        <v>0.94339622641509435</v>
      </c>
      <c r="T11" s="7">
        <f>Counts!T11/Counts!$G11*100</f>
        <v>1.5723270440251573</v>
      </c>
      <c r="U11" s="7">
        <f>Counts!U11/Counts!$G11*100</f>
        <v>0</v>
      </c>
      <c r="V11" s="74">
        <f>Counts!V11/Counts!$G11*100</f>
        <v>0</v>
      </c>
      <c r="W11" s="8"/>
    </row>
    <row r="12" spans="1:23" ht="15.6" customHeight="1" x14ac:dyDescent="0.25">
      <c r="A12" s="20" t="s">
        <v>31</v>
      </c>
      <c r="B12" s="41"/>
      <c r="C12" s="3" t="s">
        <v>8</v>
      </c>
      <c r="D12" s="4">
        <v>18</v>
      </c>
      <c r="E12" s="5">
        <v>6</v>
      </c>
      <c r="F12" s="5">
        <v>0</v>
      </c>
      <c r="G12" s="5">
        <v>308</v>
      </c>
      <c r="H12" s="6">
        <f t="shared" si="0"/>
        <v>332</v>
      </c>
      <c r="I12" s="7">
        <f>Counts!I12/Counts!$G12*100</f>
        <v>11.363636363636363</v>
      </c>
      <c r="J12" s="7">
        <f>Counts!J12/Counts!$G12*100</f>
        <v>20.129870129870131</v>
      </c>
      <c r="K12" s="7">
        <f>Counts!K12/Counts!$G12*100</f>
        <v>28.571428571428569</v>
      </c>
      <c r="L12" s="7">
        <f>Counts!L12/Counts!$G12*100</f>
        <v>0.32467532467532467</v>
      </c>
      <c r="M12" s="7">
        <f>Counts!M12/Counts!$G12*100</f>
        <v>0.64935064935064934</v>
      </c>
      <c r="N12" s="7">
        <f>Counts!N12/Counts!$G12*100</f>
        <v>5.1948051948051948</v>
      </c>
      <c r="O12" s="7">
        <f>Counts!O12/Counts!$G12*100</f>
        <v>0.64935064935064934</v>
      </c>
      <c r="P12" s="7">
        <f>Counts!P12/Counts!$G12*100</f>
        <v>0.32467532467532467</v>
      </c>
      <c r="Q12" s="7">
        <f>Counts!Q12/Counts!$G12*100</f>
        <v>16.883116883116884</v>
      </c>
      <c r="R12" s="7">
        <f>Counts!R12/Counts!$G12*100</f>
        <v>8.1168831168831161</v>
      </c>
      <c r="S12" s="7">
        <f>Counts!S12/Counts!$G12*100</f>
        <v>1.6233766233766231</v>
      </c>
      <c r="T12" s="7">
        <f>Counts!T12/Counts!$G12*100</f>
        <v>4.5454545454545459</v>
      </c>
      <c r="U12" s="7">
        <f>Counts!U12/Counts!$G12*100</f>
        <v>1.6233766233766231</v>
      </c>
      <c r="V12" s="74">
        <f>Counts!V12/Counts!$G12*100</f>
        <v>0</v>
      </c>
      <c r="W12" s="8"/>
    </row>
    <row r="13" spans="1:23" ht="15.6" customHeight="1" x14ac:dyDescent="0.25">
      <c r="A13" s="20"/>
      <c r="B13" s="41"/>
      <c r="C13" s="3" t="s">
        <v>9</v>
      </c>
      <c r="D13" s="4">
        <v>11</v>
      </c>
      <c r="E13" s="5">
        <v>2</v>
      </c>
      <c r="F13" s="5">
        <v>0</v>
      </c>
      <c r="G13" s="5">
        <v>302</v>
      </c>
      <c r="H13" s="6">
        <f t="shared" si="0"/>
        <v>315</v>
      </c>
      <c r="I13" s="7">
        <f>Counts!I13/Counts!$G13*100</f>
        <v>6.6225165562913908</v>
      </c>
      <c r="J13" s="7">
        <f>Counts!J13/Counts!$G13*100</f>
        <v>13.245033112582782</v>
      </c>
      <c r="K13" s="7">
        <f>Counts!K13/Counts!$G13*100</f>
        <v>15.231788079470199</v>
      </c>
      <c r="L13" s="7">
        <f>Counts!L13/Counts!$G13*100</f>
        <v>0</v>
      </c>
      <c r="M13" s="7">
        <f>Counts!M13/Counts!$G13*100</f>
        <v>0</v>
      </c>
      <c r="N13" s="7">
        <f>Counts!N13/Counts!$G13*100</f>
        <v>3.3112582781456954</v>
      </c>
      <c r="O13" s="7">
        <f>Counts!O13/Counts!$G13*100</f>
        <v>1.3245033112582782</v>
      </c>
      <c r="P13" s="7">
        <f>Counts!P13/Counts!$G13*100</f>
        <v>0</v>
      </c>
      <c r="Q13" s="7">
        <f>Counts!Q13/Counts!$G13*100</f>
        <v>19.205298013245034</v>
      </c>
      <c r="R13" s="7">
        <f>Counts!R13/Counts!$G13*100</f>
        <v>38.741721854304636</v>
      </c>
      <c r="S13" s="7">
        <f>Counts!S13/Counts!$G13*100</f>
        <v>0.33112582781456956</v>
      </c>
      <c r="T13" s="7">
        <f>Counts!T13/Counts!$G13*100</f>
        <v>1.3245033112582782</v>
      </c>
      <c r="U13" s="7">
        <f>Counts!U13/Counts!$G13*100</f>
        <v>0.66225165562913912</v>
      </c>
      <c r="V13" s="74">
        <f>Counts!V13/Counts!$G13*100</f>
        <v>0</v>
      </c>
      <c r="W13" s="8"/>
    </row>
    <row r="14" spans="1:23" ht="15.6" customHeight="1" x14ac:dyDescent="0.25">
      <c r="A14" s="20" t="s">
        <v>32</v>
      </c>
      <c r="B14" s="41" t="s">
        <v>26</v>
      </c>
      <c r="C14" s="9" t="s">
        <v>10</v>
      </c>
      <c r="D14" s="4">
        <v>12</v>
      </c>
      <c r="E14" s="5">
        <v>5</v>
      </c>
      <c r="F14" s="5">
        <v>0</v>
      </c>
      <c r="G14" s="5">
        <v>278</v>
      </c>
      <c r="H14" s="6">
        <f t="shared" si="0"/>
        <v>295</v>
      </c>
      <c r="I14" s="7">
        <f>Counts!I14/Counts!$G14*100</f>
        <v>19.784172661870503</v>
      </c>
      <c r="J14" s="7">
        <f>Counts!J14/Counts!$G14*100</f>
        <v>9.3525179856115113</v>
      </c>
      <c r="K14" s="7">
        <f>Counts!K14/Counts!$G14*100</f>
        <v>10.071942446043165</v>
      </c>
      <c r="L14" s="7">
        <f>Counts!L14/Counts!$G14*100</f>
        <v>1.079136690647482</v>
      </c>
      <c r="M14" s="7">
        <f>Counts!M14/Counts!$G14*100</f>
        <v>2.5179856115107913</v>
      </c>
      <c r="N14" s="7">
        <f>Counts!N14/Counts!$G14*100</f>
        <v>10.431654676258994</v>
      </c>
      <c r="O14" s="7">
        <f>Counts!O14/Counts!$G14*100</f>
        <v>0.35971223021582738</v>
      </c>
      <c r="P14" s="7">
        <f>Counts!P14/Counts!$G14*100</f>
        <v>0</v>
      </c>
      <c r="Q14" s="7">
        <f>Counts!Q14/Counts!$G14*100</f>
        <v>12.949640287769784</v>
      </c>
      <c r="R14" s="7">
        <f>Counts!R14/Counts!$G14*100</f>
        <v>16.187050359712231</v>
      </c>
      <c r="S14" s="7">
        <f>Counts!S14/Counts!$G14*100</f>
        <v>0.71942446043165476</v>
      </c>
      <c r="T14" s="7">
        <f>Counts!T14/Counts!$G14*100</f>
        <v>13.309352517985612</v>
      </c>
      <c r="U14" s="7">
        <f>Counts!U14/Counts!$G14*100</f>
        <v>1.4388489208633095</v>
      </c>
      <c r="V14" s="74">
        <f>Counts!V14/Counts!$G14*100</f>
        <v>1.7985611510791366</v>
      </c>
      <c r="W14" s="8"/>
    </row>
    <row r="15" spans="1:23" ht="15.6" customHeight="1" x14ac:dyDescent="0.25">
      <c r="A15" s="20"/>
      <c r="B15" s="41"/>
      <c r="C15" s="9" t="s">
        <v>11</v>
      </c>
      <c r="D15" s="4">
        <v>10</v>
      </c>
      <c r="E15" s="5">
        <v>2</v>
      </c>
      <c r="F15" s="5">
        <v>0</v>
      </c>
      <c r="G15" s="5">
        <v>311</v>
      </c>
      <c r="H15" s="6">
        <f t="shared" si="0"/>
        <v>323</v>
      </c>
      <c r="I15" s="7">
        <f>Counts!I15/Counts!$G15*100</f>
        <v>10.932475884244374</v>
      </c>
      <c r="J15" s="7">
        <f>Counts!J15/Counts!$G15*100</f>
        <v>17.684887459807076</v>
      </c>
      <c r="K15" s="7">
        <f>Counts!K15/Counts!$G15*100</f>
        <v>8.0385852090032159</v>
      </c>
      <c r="L15" s="7">
        <f>Counts!L15/Counts!$G15*100</f>
        <v>1.2861736334405145</v>
      </c>
      <c r="M15" s="7">
        <f>Counts!M15/Counts!$G15*100</f>
        <v>0.32154340836012862</v>
      </c>
      <c r="N15" s="7">
        <f>Counts!N15/Counts!$G15*100</f>
        <v>16.077170418006432</v>
      </c>
      <c r="O15" s="7">
        <f>Counts!O15/Counts!$G15*100</f>
        <v>0</v>
      </c>
      <c r="P15" s="7">
        <f>Counts!P15/Counts!$G15*100</f>
        <v>0</v>
      </c>
      <c r="Q15" s="7">
        <f>Counts!Q15/Counts!$G15*100</f>
        <v>4.823151125401929</v>
      </c>
      <c r="R15" s="7">
        <f>Counts!R15/Counts!$G15*100</f>
        <v>18.327974276527332</v>
      </c>
      <c r="S15" s="7">
        <f>Counts!S15/Counts!$G15*100</f>
        <v>1.929260450160772</v>
      </c>
      <c r="T15" s="7">
        <f>Counts!T15/Counts!$G15*100</f>
        <v>17.684887459807076</v>
      </c>
      <c r="U15" s="7">
        <f>Counts!U15/Counts!$G15*100</f>
        <v>0.96463022508038598</v>
      </c>
      <c r="V15" s="74">
        <f>Counts!V15/Counts!$G15*100</f>
        <v>1.929260450160772</v>
      </c>
      <c r="W15" s="8"/>
    </row>
    <row r="16" spans="1:23" ht="15.6" customHeight="1" x14ac:dyDescent="0.25">
      <c r="A16" s="20"/>
      <c r="B16" s="41"/>
      <c r="C16" s="9" t="s">
        <v>12</v>
      </c>
      <c r="D16" s="4">
        <v>13</v>
      </c>
      <c r="E16" s="5">
        <v>4</v>
      </c>
      <c r="F16" s="5">
        <v>1</v>
      </c>
      <c r="G16" s="5">
        <v>288</v>
      </c>
      <c r="H16" s="6">
        <f t="shared" si="0"/>
        <v>306</v>
      </c>
      <c r="I16" s="7">
        <f>Counts!I16/Counts!$G16*100</f>
        <v>9.375</v>
      </c>
      <c r="J16" s="7">
        <f>Counts!J16/Counts!$G16*100</f>
        <v>11.458333333333332</v>
      </c>
      <c r="K16" s="7">
        <f>Counts!K16/Counts!$G16*100</f>
        <v>7.291666666666667</v>
      </c>
      <c r="L16" s="7">
        <f>Counts!L16/Counts!$G16*100</f>
        <v>0.34722222222222221</v>
      </c>
      <c r="M16" s="7">
        <f>Counts!M16/Counts!$G16*100</f>
        <v>4.8611111111111116</v>
      </c>
      <c r="N16" s="7">
        <f>Counts!N16/Counts!$G16*100</f>
        <v>15.972222222222221</v>
      </c>
      <c r="O16" s="7">
        <f>Counts!O16/Counts!$G16*100</f>
        <v>0.69444444444444442</v>
      </c>
      <c r="P16" s="7">
        <f>Counts!P16/Counts!$G16*100</f>
        <v>0</v>
      </c>
      <c r="Q16" s="7">
        <f>Counts!Q16/Counts!$G16*100</f>
        <v>13.888888888888889</v>
      </c>
      <c r="R16" s="7">
        <f>Counts!R16/Counts!$G16*100</f>
        <v>23.611111111111111</v>
      </c>
      <c r="S16" s="7">
        <f>Counts!S16/Counts!$G16*100</f>
        <v>0.34722222222222221</v>
      </c>
      <c r="T16" s="7">
        <f>Counts!T16/Counts!$G16*100</f>
        <v>9.375</v>
      </c>
      <c r="U16" s="7">
        <f>Counts!U16/Counts!$G16*100</f>
        <v>0.34722222222222221</v>
      </c>
      <c r="V16" s="74">
        <f>Counts!V16/Counts!$G16*100</f>
        <v>2.4305555555555558</v>
      </c>
      <c r="W16" s="8"/>
    </row>
    <row r="17" spans="1:23" ht="15.6" customHeight="1" x14ac:dyDescent="0.25">
      <c r="A17" s="20"/>
      <c r="B17" s="41"/>
      <c r="C17" s="9" t="s">
        <v>57</v>
      </c>
      <c r="D17" s="4">
        <v>7</v>
      </c>
      <c r="E17" s="5">
        <v>0</v>
      </c>
      <c r="F17" s="5">
        <v>1</v>
      </c>
      <c r="G17" s="5">
        <v>304</v>
      </c>
      <c r="H17" s="6">
        <f t="shared" si="0"/>
        <v>312</v>
      </c>
      <c r="I17" s="7">
        <v>6.7307692307692308</v>
      </c>
      <c r="J17" s="7">
        <v>6.7307692307692308</v>
      </c>
      <c r="K17" s="7">
        <v>4.4871794871794872</v>
      </c>
      <c r="L17" s="7">
        <v>4.1666666666666661</v>
      </c>
      <c r="M17" s="7">
        <v>4.4871794871794872</v>
      </c>
      <c r="N17" s="7">
        <v>24.679487179487182</v>
      </c>
      <c r="O17" s="7">
        <v>3.5256410256410255</v>
      </c>
      <c r="P17" s="7">
        <v>6.0897435897435894</v>
      </c>
      <c r="Q17" s="7">
        <v>16.987179487179489</v>
      </c>
      <c r="R17" s="7">
        <v>15.064102564102564</v>
      </c>
      <c r="S17" s="7">
        <v>2.5641025641025639</v>
      </c>
      <c r="T17" s="7">
        <v>1.6025641025641024</v>
      </c>
      <c r="U17" s="7">
        <v>0.96153846153846156</v>
      </c>
      <c r="V17" s="74">
        <v>1.9230769230769231</v>
      </c>
      <c r="W17" s="8"/>
    </row>
    <row r="18" spans="1:23" ht="15.6" customHeight="1" x14ac:dyDescent="0.25">
      <c r="A18" s="20"/>
      <c r="B18" s="41"/>
      <c r="C18" s="9" t="s">
        <v>13</v>
      </c>
      <c r="D18" s="4">
        <v>54</v>
      </c>
      <c r="E18" s="5">
        <v>5</v>
      </c>
      <c r="F18" s="5">
        <v>0</v>
      </c>
      <c r="G18" s="5">
        <v>325</v>
      </c>
      <c r="H18" s="6">
        <f t="shared" si="0"/>
        <v>384</v>
      </c>
      <c r="I18" s="7">
        <f>Counts!I18/Counts!$G18*100</f>
        <v>6.4615384615384617</v>
      </c>
      <c r="J18" s="7">
        <f>Counts!J18/Counts!$G18*100</f>
        <v>6.7692307692307692</v>
      </c>
      <c r="K18" s="7">
        <f>Counts!K18/Counts!$G18*100</f>
        <v>7.0769230769230766</v>
      </c>
      <c r="L18" s="7">
        <f>Counts!L18/Counts!$G18*100</f>
        <v>5.2307692307692308</v>
      </c>
      <c r="M18" s="7">
        <f>Counts!M18/Counts!$G18*100</f>
        <v>0.92307692307692313</v>
      </c>
      <c r="N18" s="7">
        <f>Counts!N18/Counts!$G18*100</f>
        <v>0.30769230769230771</v>
      </c>
      <c r="O18" s="7">
        <f>Counts!O18/Counts!$G18*100</f>
        <v>0</v>
      </c>
      <c r="P18" s="7">
        <f>Counts!P18/Counts!$G18*100</f>
        <v>0</v>
      </c>
      <c r="Q18" s="7">
        <f>Counts!Q18/Counts!$G18*100</f>
        <v>1.5384615384615385</v>
      </c>
      <c r="R18" s="7">
        <f>Counts!R18/Counts!$G18*100</f>
        <v>40</v>
      </c>
      <c r="S18" s="7">
        <f>Counts!S18/Counts!$G18*100</f>
        <v>3.0769230769230771</v>
      </c>
      <c r="T18" s="7">
        <f>Counts!T18/Counts!$G18*100</f>
        <v>28.615384615384613</v>
      </c>
      <c r="U18" s="7">
        <f>Counts!U18/Counts!$G18*100</f>
        <v>0</v>
      </c>
      <c r="V18" s="74">
        <f>Counts!V18/Counts!$G18*100</f>
        <v>0</v>
      </c>
      <c r="W18" s="8"/>
    </row>
    <row r="19" spans="1:23" ht="15.6" customHeight="1" x14ac:dyDescent="0.25">
      <c r="A19" s="20"/>
      <c r="B19" s="41"/>
      <c r="C19" s="9" t="s">
        <v>14</v>
      </c>
      <c r="D19" s="4">
        <v>7</v>
      </c>
      <c r="E19" s="5">
        <v>2</v>
      </c>
      <c r="F19" s="5">
        <v>1</v>
      </c>
      <c r="G19" s="5">
        <v>229</v>
      </c>
      <c r="H19" s="6">
        <f t="shared" si="0"/>
        <v>239</v>
      </c>
      <c r="I19" s="7">
        <f>Counts!I19/Counts!$G19*100</f>
        <v>7.860262008733625</v>
      </c>
      <c r="J19" s="7">
        <f>Counts!J19/Counts!$G19*100</f>
        <v>6.5502183406113534</v>
      </c>
      <c r="K19" s="7">
        <f>Counts!K19/Counts!$G19*100</f>
        <v>7.4235807860262017</v>
      </c>
      <c r="L19" s="7">
        <f>Counts!L19/Counts!$G19*100</f>
        <v>3.0567685589519651</v>
      </c>
      <c r="M19" s="7">
        <f>Counts!M19/Counts!$G19*100</f>
        <v>2.1834061135371177</v>
      </c>
      <c r="N19" s="7">
        <f>Counts!N19/Counts!$G19*100</f>
        <v>31.4410480349345</v>
      </c>
      <c r="O19" s="7">
        <f>Counts!O19/Counts!$G19*100</f>
        <v>0</v>
      </c>
      <c r="P19" s="7">
        <f>Counts!P19/Counts!$G19*100</f>
        <v>0</v>
      </c>
      <c r="Q19" s="7">
        <f>Counts!Q19/Counts!$G19*100</f>
        <v>8.2969432314410483</v>
      </c>
      <c r="R19" s="7">
        <f>Counts!R19/Counts!$G19*100</f>
        <v>23.580786026200872</v>
      </c>
      <c r="S19" s="7">
        <f>Counts!S19/Counts!$G19*100</f>
        <v>2.1834061135371177</v>
      </c>
      <c r="T19" s="7">
        <f>Counts!T19/Counts!$G19*100</f>
        <v>5.2401746724890828</v>
      </c>
      <c r="U19" s="7">
        <f>Counts!U19/Counts!$G19*100</f>
        <v>2.1834061135371177</v>
      </c>
      <c r="V19" s="74">
        <f>Counts!V19/Counts!$G19*100</f>
        <v>0</v>
      </c>
      <c r="W19" s="8"/>
    </row>
    <row r="20" spans="1:23" ht="15.6" customHeight="1" x14ac:dyDescent="0.25">
      <c r="A20" s="20"/>
      <c r="B20" s="41"/>
      <c r="C20" s="9" t="s">
        <v>15</v>
      </c>
      <c r="D20" s="4">
        <v>38</v>
      </c>
      <c r="E20" s="5">
        <v>5</v>
      </c>
      <c r="F20" s="5">
        <v>0</v>
      </c>
      <c r="G20" s="5">
        <v>324</v>
      </c>
      <c r="H20" s="6">
        <f t="shared" si="0"/>
        <v>367</v>
      </c>
      <c r="I20" s="7">
        <f>Counts!I20/Counts!$G20*100</f>
        <v>11.728395061728394</v>
      </c>
      <c r="J20" s="7">
        <f>Counts!J20/Counts!$G20*100</f>
        <v>16.358024691358025</v>
      </c>
      <c r="K20" s="7">
        <f>Counts!K20/Counts!$G20*100</f>
        <v>8.6419753086419746</v>
      </c>
      <c r="L20" s="7">
        <f>Counts!L20/Counts!$G20*100</f>
        <v>1.8518518518518516</v>
      </c>
      <c r="M20" s="7">
        <f>Counts!M20/Counts!$G20*100</f>
        <v>2.4691358024691357</v>
      </c>
      <c r="N20" s="7">
        <f>Counts!N20/Counts!$G20*100</f>
        <v>1.2345679012345678</v>
      </c>
      <c r="O20" s="7">
        <f>Counts!O20/Counts!$G20*100</f>
        <v>0.30864197530864196</v>
      </c>
      <c r="P20" s="7">
        <f>Counts!P20/Counts!$G20*100</f>
        <v>0</v>
      </c>
      <c r="Q20" s="7">
        <f>Counts!Q20/Counts!$G20*100</f>
        <v>7.4074074074074066</v>
      </c>
      <c r="R20" s="7">
        <f>Counts!R20/Counts!$G20*100</f>
        <v>29.012345679012348</v>
      </c>
      <c r="S20" s="7">
        <f>Counts!S20/Counts!$G20*100</f>
        <v>1.2345679012345678</v>
      </c>
      <c r="T20" s="7">
        <f>Counts!T20/Counts!$G20*100</f>
        <v>16.358024691358025</v>
      </c>
      <c r="U20" s="7">
        <f>Counts!U20/Counts!$G20*100</f>
        <v>0</v>
      </c>
      <c r="V20" s="74">
        <f>Counts!V20/Counts!$G20*100</f>
        <v>3.3950617283950617</v>
      </c>
      <c r="W20" s="8"/>
    </row>
    <row r="21" spans="1:23" ht="15.6" customHeight="1" x14ac:dyDescent="0.25">
      <c r="A21" s="20"/>
      <c r="B21" s="41"/>
      <c r="C21" s="9" t="s">
        <v>16</v>
      </c>
      <c r="D21" s="4">
        <v>32</v>
      </c>
      <c r="E21" s="5">
        <v>2</v>
      </c>
      <c r="F21" s="5">
        <v>0</v>
      </c>
      <c r="G21" s="5">
        <v>263</v>
      </c>
      <c r="H21" s="6">
        <f t="shared" si="0"/>
        <v>297</v>
      </c>
      <c r="I21" s="7">
        <f>Counts!I21/Counts!$G21*100</f>
        <v>6.083650190114068</v>
      </c>
      <c r="J21" s="7">
        <f>Counts!J21/Counts!$G21*100</f>
        <v>17.870722433460077</v>
      </c>
      <c r="K21" s="7">
        <f>Counts!K21/Counts!$G21*100</f>
        <v>1.520912547528517</v>
      </c>
      <c r="L21" s="7">
        <f>Counts!L21/Counts!$G21*100</f>
        <v>0</v>
      </c>
      <c r="M21" s="7">
        <f>Counts!M21/Counts!$G21*100</f>
        <v>5.7034220532319395</v>
      </c>
      <c r="N21" s="7">
        <f>Counts!N21/Counts!$G21*100</f>
        <v>23.954372623574145</v>
      </c>
      <c r="O21" s="7">
        <f>Counts!O21/Counts!$G21*100</f>
        <v>0</v>
      </c>
      <c r="P21" s="7">
        <f>Counts!P21/Counts!$G21*100</f>
        <v>0</v>
      </c>
      <c r="Q21" s="7">
        <f>Counts!Q21/Counts!$G21*100</f>
        <v>8.3650190114068437</v>
      </c>
      <c r="R21" s="7">
        <f>Counts!R21/Counts!$G21*100</f>
        <v>23.954372623574145</v>
      </c>
      <c r="S21" s="7">
        <f>Counts!S21/Counts!$G21*100</f>
        <v>0</v>
      </c>
      <c r="T21" s="7">
        <f>Counts!T21/Counts!$G21*100</f>
        <v>12.167300380228136</v>
      </c>
      <c r="U21" s="7">
        <f>Counts!U21/Counts!$G21*100</f>
        <v>0</v>
      </c>
      <c r="V21" s="74">
        <f>Counts!V21/Counts!$G21*100</f>
        <v>0.38022813688212925</v>
      </c>
      <c r="W21" s="8"/>
    </row>
    <row r="22" spans="1:23" ht="15.6" customHeight="1" x14ac:dyDescent="0.25">
      <c r="A22" s="20"/>
      <c r="B22" s="41"/>
      <c r="C22" s="9" t="s">
        <v>17</v>
      </c>
      <c r="D22" s="4">
        <v>7</v>
      </c>
      <c r="E22" s="5">
        <v>8</v>
      </c>
      <c r="F22" s="5">
        <v>1</v>
      </c>
      <c r="G22" s="5">
        <v>335</v>
      </c>
      <c r="H22" s="6">
        <f t="shared" si="0"/>
        <v>351</v>
      </c>
      <c r="I22" s="7">
        <f>Counts!I22/Counts!$G22*100</f>
        <v>22.686567164179106</v>
      </c>
      <c r="J22" s="7">
        <f>Counts!J22/Counts!$G22*100</f>
        <v>16.417910447761194</v>
      </c>
      <c r="K22" s="7">
        <f>Counts!K22/Counts!$G22*100</f>
        <v>10.746268656716417</v>
      </c>
      <c r="L22" s="7">
        <f>Counts!L22/Counts!$G22*100</f>
        <v>1.1940298507462688</v>
      </c>
      <c r="M22" s="7">
        <f>Counts!M22/Counts!$G22*100</f>
        <v>1.4925373134328357</v>
      </c>
      <c r="N22" s="7">
        <f>Counts!N22/Counts!$G22*100</f>
        <v>1.4925373134328357</v>
      </c>
      <c r="O22" s="7">
        <f>Counts!O22/Counts!$G22*100</f>
        <v>0</v>
      </c>
      <c r="P22" s="7">
        <f>Counts!P22/Counts!$G22*100</f>
        <v>0</v>
      </c>
      <c r="Q22" s="7">
        <f>Counts!Q22/Counts!$G22*100</f>
        <v>1.1940298507462688</v>
      </c>
      <c r="R22" s="7">
        <f>Counts!R22/Counts!$G22*100</f>
        <v>26.865671641791046</v>
      </c>
      <c r="S22" s="7">
        <f>Counts!S22/Counts!$G22*100</f>
        <v>3.8805970149253728</v>
      </c>
      <c r="T22" s="7">
        <f>Counts!T22/Counts!$G22*100</f>
        <v>12.53731343283582</v>
      </c>
      <c r="U22" s="7">
        <f>Counts!U22/Counts!$G22*100</f>
        <v>0</v>
      </c>
      <c r="V22" s="74">
        <f>Counts!V22/Counts!$G22*100</f>
        <v>1.4925373134328357</v>
      </c>
      <c r="W22" s="8"/>
    </row>
    <row r="23" spans="1:23" ht="15.6" customHeight="1" x14ac:dyDescent="0.25">
      <c r="A23" s="20"/>
      <c r="B23" s="41"/>
      <c r="C23" s="9" t="s">
        <v>18</v>
      </c>
      <c r="D23" s="4">
        <v>13</v>
      </c>
      <c r="E23" s="5">
        <v>5</v>
      </c>
      <c r="F23" s="5">
        <v>1</v>
      </c>
      <c r="G23" s="5">
        <v>302</v>
      </c>
      <c r="H23" s="6">
        <f t="shared" si="0"/>
        <v>321</v>
      </c>
      <c r="I23" s="7">
        <f>Counts!I23/Counts!$G23*100</f>
        <v>22.185430463576157</v>
      </c>
      <c r="J23" s="7">
        <f>Counts!J23/Counts!$G23*100</f>
        <v>10.927152317880795</v>
      </c>
      <c r="K23" s="7">
        <f>Counts!K23/Counts!$G23*100</f>
        <v>5.9602649006622519</v>
      </c>
      <c r="L23" s="7">
        <f>Counts!L23/Counts!$G23*100</f>
        <v>0.66225165562913912</v>
      </c>
      <c r="M23" s="7">
        <f>Counts!M23/Counts!$G23*100</f>
        <v>0.99337748344370869</v>
      </c>
      <c r="N23" s="7">
        <f>Counts!N23/Counts!$G23*100</f>
        <v>14.569536423841059</v>
      </c>
      <c r="O23" s="7">
        <f>Counts!O23/Counts!$G23*100</f>
        <v>0.33112582781456956</v>
      </c>
      <c r="P23" s="7">
        <f>Counts!P23/Counts!$G23*100</f>
        <v>0</v>
      </c>
      <c r="Q23" s="7">
        <f>Counts!Q23/Counts!$G23*100</f>
        <v>2.6490066225165565</v>
      </c>
      <c r="R23" s="7">
        <f>Counts!R23/Counts!$G23*100</f>
        <v>24.172185430463578</v>
      </c>
      <c r="S23" s="7">
        <f>Counts!S23/Counts!$G23*100</f>
        <v>2.6490066225165565</v>
      </c>
      <c r="T23" s="7">
        <f>Counts!T23/Counts!$G23*100</f>
        <v>11.920529801324504</v>
      </c>
      <c r="U23" s="7">
        <f>Counts!U23/Counts!$G23*100</f>
        <v>0.66225165562913912</v>
      </c>
      <c r="V23" s="74">
        <f>Counts!V23/Counts!$G23*100</f>
        <v>2.3178807947019866</v>
      </c>
      <c r="W23" s="8"/>
    </row>
    <row r="24" spans="1:23" ht="15.6" customHeight="1" x14ac:dyDescent="0.25">
      <c r="A24" s="20"/>
      <c r="B24" s="41"/>
      <c r="C24" s="9" t="s">
        <v>19</v>
      </c>
      <c r="D24" s="4">
        <v>12</v>
      </c>
      <c r="E24" s="5">
        <v>4</v>
      </c>
      <c r="F24" s="5">
        <v>1</v>
      </c>
      <c r="G24" s="5">
        <v>311</v>
      </c>
      <c r="H24" s="6">
        <f t="shared" si="0"/>
        <v>328</v>
      </c>
      <c r="I24" s="7">
        <f>Counts!I24/Counts!$G24*100</f>
        <v>8.6816720257234739</v>
      </c>
      <c r="J24" s="7">
        <f>Counts!J24/Counts!$G24*100</f>
        <v>11.89710610932476</v>
      </c>
      <c r="K24" s="7">
        <f>Counts!K24/Counts!$G24*100</f>
        <v>4.180064308681672</v>
      </c>
      <c r="L24" s="7">
        <f>Counts!L24/Counts!$G24*100</f>
        <v>2.2508038585209005</v>
      </c>
      <c r="M24" s="7">
        <f>Counts!M24/Counts!$G24*100</f>
        <v>1.929260450160772</v>
      </c>
      <c r="N24" s="7">
        <f>Counts!N24/Counts!$G24*100</f>
        <v>2.572347266881029</v>
      </c>
      <c r="O24" s="7">
        <f>Counts!O24/Counts!$G24*100</f>
        <v>0</v>
      </c>
      <c r="P24" s="7">
        <f>Counts!P24/Counts!$G24*100</f>
        <v>0</v>
      </c>
      <c r="Q24" s="7">
        <f>Counts!Q24/Counts!$G24*100</f>
        <v>1.2861736334405145</v>
      </c>
      <c r="R24" s="7">
        <f>Counts!R24/Counts!$G24*100</f>
        <v>48.231511254019296</v>
      </c>
      <c r="S24" s="7">
        <f>Counts!S24/Counts!$G24*100</f>
        <v>1.929260450160772</v>
      </c>
      <c r="T24" s="7">
        <f>Counts!T24/Counts!$G24*100</f>
        <v>16.077170418006432</v>
      </c>
      <c r="U24" s="7">
        <f>Counts!U24/Counts!$G24*100</f>
        <v>0</v>
      </c>
      <c r="V24" s="74">
        <f>Counts!V24/Counts!$G24*100</f>
        <v>0.96463022508038598</v>
      </c>
      <c r="W24" s="8"/>
    </row>
    <row r="25" spans="1:23" ht="15.6" customHeight="1" x14ac:dyDescent="0.25">
      <c r="A25" s="20" t="s">
        <v>33</v>
      </c>
      <c r="B25" s="41"/>
      <c r="C25" s="9" t="s">
        <v>20</v>
      </c>
      <c r="D25" s="4">
        <v>41</v>
      </c>
      <c r="E25" s="5">
        <v>3</v>
      </c>
      <c r="F25" s="5">
        <v>0</v>
      </c>
      <c r="G25" s="5">
        <v>318</v>
      </c>
      <c r="H25" s="6">
        <f t="shared" si="0"/>
        <v>362</v>
      </c>
      <c r="I25" s="7">
        <f>Counts!I25/Counts!$G25*100</f>
        <v>8.4905660377358494</v>
      </c>
      <c r="J25" s="7">
        <f>Counts!J25/Counts!$G25*100</f>
        <v>17.610062893081761</v>
      </c>
      <c r="K25" s="7">
        <f>Counts!K25/Counts!$G25*100</f>
        <v>5.9748427672955975</v>
      </c>
      <c r="L25" s="7">
        <f>Counts!L25/Counts!$G25*100</f>
        <v>2.2012578616352201</v>
      </c>
      <c r="M25" s="7">
        <f>Counts!M25/Counts!$G25*100</f>
        <v>0.31446540880503149</v>
      </c>
      <c r="N25" s="7">
        <f>Counts!N25/Counts!$G25*100</f>
        <v>0.62893081761006298</v>
      </c>
      <c r="O25" s="7">
        <f>Counts!O25/Counts!$G25*100</f>
        <v>0</v>
      </c>
      <c r="P25" s="7">
        <f>Counts!P25/Counts!$G25*100</f>
        <v>0</v>
      </c>
      <c r="Q25" s="7">
        <f>Counts!Q25/Counts!$G25*100</f>
        <v>0.62893081761006298</v>
      </c>
      <c r="R25" s="7">
        <f>Counts!R25/Counts!$G25*100</f>
        <v>44.654088050314463</v>
      </c>
      <c r="S25" s="7">
        <f>Counts!S25/Counts!$G25*100</f>
        <v>0</v>
      </c>
      <c r="T25" s="7">
        <f>Counts!T25/Counts!$G25*100</f>
        <v>16.352201257861633</v>
      </c>
      <c r="U25" s="7">
        <f>Counts!U25/Counts!$G25*100</f>
        <v>1.8867924528301887</v>
      </c>
      <c r="V25" s="74">
        <f>Counts!V25/Counts!$G25*100</f>
        <v>1.257861635220126</v>
      </c>
      <c r="W25" s="8"/>
    </row>
    <row r="26" spans="1:23" ht="15.6" customHeight="1" x14ac:dyDescent="0.25">
      <c r="A26" s="20"/>
      <c r="B26" s="41"/>
      <c r="C26" s="9" t="s">
        <v>21</v>
      </c>
      <c r="D26" s="4">
        <v>13</v>
      </c>
      <c r="E26" s="5">
        <v>1</v>
      </c>
      <c r="F26" s="5">
        <v>0</v>
      </c>
      <c r="G26" s="5">
        <v>199</v>
      </c>
      <c r="H26" s="6">
        <f t="shared" si="0"/>
        <v>213</v>
      </c>
      <c r="I26" s="7">
        <f>Counts!I26/Counts!$G26*100</f>
        <v>3.5175879396984926</v>
      </c>
      <c r="J26" s="7">
        <f>Counts!J26/Counts!$G26*100</f>
        <v>7.0351758793969852</v>
      </c>
      <c r="K26" s="7">
        <f>Counts!K26/Counts!$G26*100</f>
        <v>3.5175879396984926</v>
      </c>
      <c r="L26" s="7">
        <f>Counts!L26/Counts!$G26*100</f>
        <v>0</v>
      </c>
      <c r="M26" s="7">
        <f>Counts!M26/Counts!$G26*100</f>
        <v>0.50251256281407031</v>
      </c>
      <c r="N26" s="7">
        <f>Counts!N26/Counts!$G26*100</f>
        <v>0</v>
      </c>
      <c r="O26" s="7">
        <f>Counts!O26/Counts!$G26*100</f>
        <v>0</v>
      </c>
      <c r="P26" s="7">
        <f>Counts!P26/Counts!$G26*100</f>
        <v>0.50251256281407031</v>
      </c>
      <c r="Q26" s="7">
        <f>Counts!Q26/Counts!$G26*100</f>
        <v>4.0201005025125625</v>
      </c>
      <c r="R26" s="7">
        <f>Counts!R26/Counts!$G26*100</f>
        <v>41.708542713567837</v>
      </c>
      <c r="S26" s="7">
        <f>Counts!S26/Counts!$G26*100</f>
        <v>0</v>
      </c>
      <c r="T26" s="7">
        <f>Counts!T26/Counts!$G26*100</f>
        <v>38.693467336683419</v>
      </c>
      <c r="U26" s="7">
        <f>Counts!U26/Counts!$G26*100</f>
        <v>0</v>
      </c>
      <c r="V26" s="74">
        <f>Counts!V26/Counts!$G26*100</f>
        <v>0.50251256281407031</v>
      </c>
      <c r="W26" s="8"/>
    </row>
    <row r="27" spans="1:23" ht="15.6" customHeight="1" x14ac:dyDescent="0.25">
      <c r="A27" s="20"/>
      <c r="B27" s="41"/>
      <c r="C27" s="9" t="s">
        <v>22</v>
      </c>
      <c r="D27" s="4">
        <v>8</v>
      </c>
      <c r="E27" s="5">
        <v>0</v>
      </c>
      <c r="F27" s="5">
        <v>0</v>
      </c>
      <c r="G27" s="5">
        <v>301</v>
      </c>
      <c r="H27" s="6">
        <f t="shared" si="0"/>
        <v>309</v>
      </c>
      <c r="I27" s="7">
        <f>Counts!I27/Counts!$G27*100</f>
        <v>1.9933554817275747</v>
      </c>
      <c r="J27" s="7">
        <f>Counts!J27/Counts!$G27*100</f>
        <v>2.6578073089700998</v>
      </c>
      <c r="K27" s="7">
        <f>Counts!K27/Counts!$G27*100</f>
        <v>1.3289036544850499</v>
      </c>
      <c r="L27" s="7">
        <f>Counts!L27/Counts!$G27*100</f>
        <v>0</v>
      </c>
      <c r="M27" s="7">
        <f>Counts!M27/Counts!$G27*100</f>
        <v>0.33222591362126247</v>
      </c>
      <c r="N27" s="7">
        <f>Counts!N27/Counts!$G27*100</f>
        <v>1.3289036544850499</v>
      </c>
      <c r="O27" s="7">
        <f>Counts!O27/Counts!$G27*100</f>
        <v>0</v>
      </c>
      <c r="P27" s="7">
        <f>Counts!P27/Counts!$G27*100</f>
        <v>0</v>
      </c>
      <c r="Q27" s="7">
        <f>Counts!Q27/Counts!$G27*100</f>
        <v>47.840531561461795</v>
      </c>
      <c r="R27" s="7">
        <f>Counts!R27/Counts!$G27*100</f>
        <v>34.883720930232556</v>
      </c>
      <c r="S27" s="7">
        <f>Counts!S27/Counts!$G27*100</f>
        <v>0.33222591362126247</v>
      </c>
      <c r="T27" s="7">
        <f>Counts!T27/Counts!$G27*100</f>
        <v>7.9734219269102988</v>
      </c>
      <c r="U27" s="7">
        <f>Counts!U27/Counts!$G27*100</f>
        <v>0.66445182724252494</v>
      </c>
      <c r="V27" s="74">
        <f>Counts!V27/Counts!$G27*100</f>
        <v>0.66445182724252494</v>
      </c>
      <c r="W27" s="8"/>
    </row>
    <row r="28" spans="1:23" ht="15.6" customHeight="1" x14ac:dyDescent="0.25">
      <c r="A28" s="20" t="s">
        <v>34</v>
      </c>
      <c r="B28" s="41"/>
      <c r="C28" s="9" t="s">
        <v>23</v>
      </c>
      <c r="D28" s="4">
        <v>0</v>
      </c>
      <c r="E28" s="5">
        <v>1</v>
      </c>
      <c r="F28" s="5">
        <v>0</v>
      </c>
      <c r="G28" s="5">
        <v>286</v>
      </c>
      <c r="H28" s="6">
        <f t="shared" si="0"/>
        <v>287</v>
      </c>
      <c r="I28" s="7">
        <f>Counts!I28/Counts!$G28*100</f>
        <v>5.244755244755245</v>
      </c>
      <c r="J28" s="7">
        <f>Counts!J28/Counts!$G28*100</f>
        <v>1.048951048951049</v>
      </c>
      <c r="K28" s="7">
        <f>Counts!K28/Counts!$G28*100</f>
        <v>6.2937062937062942</v>
      </c>
      <c r="L28" s="7">
        <f>Counts!L28/Counts!$G28*100</f>
        <v>0</v>
      </c>
      <c r="M28" s="7">
        <f>Counts!M28/Counts!$G28*100</f>
        <v>0</v>
      </c>
      <c r="N28" s="7">
        <f>Counts!N28/Counts!$G28*100</f>
        <v>13.286713286713287</v>
      </c>
      <c r="O28" s="7">
        <f>Counts!O28/Counts!$G28*100</f>
        <v>0</v>
      </c>
      <c r="P28" s="7">
        <f>Counts!P28/Counts!$G28*100</f>
        <v>0</v>
      </c>
      <c r="Q28" s="7">
        <f>Counts!Q28/Counts!$G28*100</f>
        <v>9.44055944055944</v>
      </c>
      <c r="R28" s="7">
        <f>Counts!R28/Counts!$G28*100</f>
        <v>62.93706293706294</v>
      </c>
      <c r="S28" s="7">
        <f>Counts!S28/Counts!$G28*100</f>
        <v>0</v>
      </c>
      <c r="T28" s="7">
        <f>Counts!T28/Counts!$G28*100</f>
        <v>1.048951048951049</v>
      </c>
      <c r="U28" s="7">
        <f>Counts!U28/Counts!$G28*100</f>
        <v>0.69930069930069927</v>
      </c>
      <c r="V28" s="74">
        <f>Counts!V28/Counts!$G28*100</f>
        <v>0</v>
      </c>
      <c r="W28" s="8"/>
    </row>
    <row r="29" spans="1:23" ht="15.6" customHeight="1" x14ac:dyDescent="0.25">
      <c r="A29" s="20"/>
      <c r="B29" s="41"/>
      <c r="C29" s="10" t="s">
        <v>24</v>
      </c>
      <c r="D29" s="69">
        <v>8</v>
      </c>
      <c r="E29" s="70">
        <v>2</v>
      </c>
      <c r="F29" s="70">
        <v>0</v>
      </c>
      <c r="G29" s="70">
        <v>302</v>
      </c>
      <c r="H29" s="71">
        <f t="shared" si="0"/>
        <v>312</v>
      </c>
      <c r="I29" s="72">
        <f>Counts!I29/Counts!$G29*100</f>
        <v>2.3178807947019866</v>
      </c>
      <c r="J29" s="72">
        <f>Counts!J29/Counts!$G29*100</f>
        <v>5.629139072847682</v>
      </c>
      <c r="K29" s="72">
        <f>Counts!K29/Counts!$G29*100</f>
        <v>8.2781456953642394</v>
      </c>
      <c r="L29" s="72">
        <f>Counts!L29/Counts!$G29*100</f>
        <v>0</v>
      </c>
      <c r="M29" s="72">
        <f>Counts!M29/Counts!$G29*100</f>
        <v>0.66225165562913912</v>
      </c>
      <c r="N29" s="72">
        <f>Counts!N29/Counts!$G29*100</f>
        <v>7.6158940397350996</v>
      </c>
      <c r="O29" s="72">
        <f>Counts!O29/Counts!$G29*100</f>
        <v>0</v>
      </c>
      <c r="P29" s="72">
        <f>Counts!P29/Counts!$G29*100</f>
        <v>0</v>
      </c>
      <c r="Q29" s="72">
        <f>Counts!Q29/Counts!$G29*100</f>
        <v>2.6490066225165565</v>
      </c>
      <c r="R29" s="72">
        <f>Counts!R29/Counts!$G29*100</f>
        <v>71.192052980132445</v>
      </c>
      <c r="S29" s="72">
        <f>Counts!S29/Counts!$G29*100</f>
        <v>0</v>
      </c>
      <c r="T29" s="72">
        <f>Counts!T29/Counts!$G29*100</f>
        <v>0.66225165562913912</v>
      </c>
      <c r="U29" s="72">
        <f>Counts!U29/Counts!$G29*100</f>
        <v>0.99337748344370869</v>
      </c>
      <c r="V29" s="75">
        <f>Counts!V29/Counts!$G29*100</f>
        <v>0</v>
      </c>
      <c r="W29" s="8"/>
    </row>
    <row r="30" spans="1:23" ht="15.75" x14ac:dyDescent="0.25">
      <c r="C30" s="11"/>
    </row>
    <row r="31" spans="1:23" ht="15.75" x14ac:dyDescent="0.25">
      <c r="C31" s="11"/>
    </row>
  </sheetData>
  <mergeCells count="13">
    <mergeCell ref="C1:C3"/>
    <mergeCell ref="D1:H2"/>
    <mergeCell ref="I1:V2"/>
    <mergeCell ref="A14:A24"/>
    <mergeCell ref="B14:B29"/>
    <mergeCell ref="A25:A27"/>
    <mergeCell ref="A28:A29"/>
    <mergeCell ref="A4:A6"/>
    <mergeCell ref="B4:B13"/>
    <mergeCell ref="A8:A11"/>
    <mergeCell ref="A12:A13"/>
    <mergeCell ref="A1:A3"/>
    <mergeCell ref="B1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3338-CDCD-499B-9BC9-3696E4A60858}">
  <dimension ref="A1:J29"/>
  <sheetViews>
    <sheetView workbookViewId="0">
      <selection activeCell="F18" sqref="F18"/>
    </sheetView>
  </sheetViews>
  <sheetFormatPr defaultRowHeight="15" x14ac:dyDescent="0.25"/>
  <cols>
    <col min="1" max="1" width="10.7109375" customWidth="1"/>
    <col min="3" max="3" width="11.5703125" customWidth="1"/>
  </cols>
  <sheetData>
    <row r="1" spans="1:10" x14ac:dyDescent="0.25">
      <c r="A1" s="25" t="s">
        <v>60</v>
      </c>
      <c r="B1" s="29" t="s">
        <v>39</v>
      </c>
      <c r="C1" s="30" t="s">
        <v>25</v>
      </c>
      <c r="D1" s="31"/>
      <c r="E1" s="31"/>
      <c r="F1" s="32"/>
    </row>
    <row r="2" spans="1:10" x14ac:dyDescent="0.25">
      <c r="A2" s="25"/>
      <c r="B2" s="29"/>
      <c r="C2" s="30"/>
      <c r="D2" s="33" t="s">
        <v>61</v>
      </c>
      <c r="E2" s="33" t="s">
        <v>62</v>
      </c>
      <c r="F2" s="12" t="s">
        <v>63</v>
      </c>
    </row>
    <row r="3" spans="1:10" ht="15.75" thickBot="1" x14ac:dyDescent="0.3">
      <c r="A3" s="26"/>
      <c r="B3" s="34"/>
      <c r="C3" s="35"/>
      <c r="D3" s="36"/>
      <c r="E3" s="36"/>
      <c r="F3" s="37"/>
    </row>
    <row r="4" spans="1:10" ht="15.75" thickTop="1" x14ac:dyDescent="0.25">
      <c r="A4" s="38" t="s">
        <v>28</v>
      </c>
      <c r="B4" s="39" t="s">
        <v>56</v>
      </c>
      <c r="C4" s="3" t="s">
        <v>0</v>
      </c>
      <c r="D4" s="15">
        <v>44.7</v>
      </c>
      <c r="E4" s="13">
        <v>69.8</v>
      </c>
      <c r="F4" s="16">
        <v>14.7</v>
      </c>
      <c r="J4" s="8"/>
    </row>
    <row r="5" spans="1:10" x14ac:dyDescent="0.25">
      <c r="A5" s="40"/>
      <c r="B5" s="41"/>
      <c r="C5" s="42" t="s">
        <v>1</v>
      </c>
      <c r="D5" s="14">
        <v>70.5</v>
      </c>
      <c r="E5" s="13">
        <v>68.900000000000006</v>
      </c>
      <c r="F5" s="17">
        <v>8.8000000000000007</v>
      </c>
      <c r="J5" s="8"/>
    </row>
    <row r="6" spans="1:10" x14ac:dyDescent="0.25">
      <c r="A6" s="40"/>
      <c r="B6" s="41"/>
      <c r="C6" s="42" t="s">
        <v>2</v>
      </c>
      <c r="D6" s="14">
        <v>66.7</v>
      </c>
      <c r="E6" s="13">
        <v>70.2</v>
      </c>
      <c r="F6" s="17">
        <v>20.6</v>
      </c>
      <c r="J6" s="8"/>
    </row>
    <row r="7" spans="1:10" x14ac:dyDescent="0.25">
      <c r="A7" s="43" t="s">
        <v>29</v>
      </c>
      <c r="B7" s="41"/>
      <c r="C7" s="42" t="s">
        <v>3</v>
      </c>
      <c r="D7" s="14">
        <v>39.9</v>
      </c>
      <c r="E7" s="13">
        <v>54.6</v>
      </c>
      <c r="F7" s="17">
        <v>73.7</v>
      </c>
      <c r="J7" s="8"/>
    </row>
    <row r="8" spans="1:10" x14ac:dyDescent="0.25">
      <c r="A8" s="40" t="s">
        <v>30</v>
      </c>
      <c r="B8" s="41"/>
      <c r="C8" s="42" t="s">
        <v>4</v>
      </c>
      <c r="D8" s="14">
        <v>59.9</v>
      </c>
      <c r="E8" s="13">
        <v>56.4</v>
      </c>
      <c r="F8" s="17">
        <v>36</v>
      </c>
      <c r="J8" s="8"/>
    </row>
    <row r="9" spans="1:10" x14ac:dyDescent="0.25">
      <c r="A9" s="40"/>
      <c r="B9" s="41"/>
      <c r="C9" s="42" t="s">
        <v>5</v>
      </c>
      <c r="D9" s="14">
        <v>73</v>
      </c>
      <c r="E9" s="13">
        <v>71.7</v>
      </c>
      <c r="F9" s="17">
        <v>23.5</v>
      </c>
      <c r="J9" s="8"/>
    </row>
    <row r="10" spans="1:10" x14ac:dyDescent="0.25">
      <c r="A10" s="40"/>
      <c r="B10" s="41"/>
      <c r="C10" s="42" t="s">
        <v>6</v>
      </c>
      <c r="D10" s="14">
        <v>47.4</v>
      </c>
      <c r="E10" s="13">
        <v>76.3</v>
      </c>
      <c r="F10" s="17">
        <v>79.599999999999994</v>
      </c>
      <c r="J10" s="8"/>
    </row>
    <row r="11" spans="1:10" x14ac:dyDescent="0.25">
      <c r="A11" s="40"/>
      <c r="B11" s="41"/>
      <c r="C11" s="42" t="s">
        <v>7</v>
      </c>
      <c r="D11" s="14">
        <v>21.4</v>
      </c>
      <c r="E11" s="13">
        <v>88.3</v>
      </c>
      <c r="F11" s="17">
        <v>96.9</v>
      </c>
      <c r="J11" s="8"/>
    </row>
    <row r="12" spans="1:10" ht="14.45" customHeight="1" x14ac:dyDescent="0.25">
      <c r="A12" s="44" t="s">
        <v>31</v>
      </c>
      <c r="B12" s="41"/>
      <c r="C12" s="42" t="s">
        <v>8</v>
      </c>
      <c r="D12" s="14">
        <v>60.1</v>
      </c>
      <c r="E12" s="13">
        <v>58.7</v>
      </c>
      <c r="F12" s="17">
        <v>28.7</v>
      </c>
      <c r="J12" s="8"/>
    </row>
    <row r="13" spans="1:10" ht="13.9" customHeight="1" x14ac:dyDescent="0.25">
      <c r="A13" s="44"/>
      <c r="B13" s="41"/>
      <c r="C13" s="42" t="s">
        <v>9</v>
      </c>
      <c r="D13" s="14">
        <v>35.1</v>
      </c>
      <c r="E13" s="13">
        <v>53.5</v>
      </c>
      <c r="F13" s="17">
        <v>74.5</v>
      </c>
      <c r="J13" s="8"/>
    </row>
    <row r="14" spans="1:10" x14ac:dyDescent="0.25">
      <c r="A14" s="44" t="s">
        <v>32</v>
      </c>
      <c r="B14" s="41" t="s">
        <v>26</v>
      </c>
      <c r="C14" s="45" t="s">
        <v>10</v>
      </c>
      <c r="D14" s="46">
        <v>39.200000000000003</v>
      </c>
      <c r="E14" s="47">
        <v>51.9</v>
      </c>
      <c r="F14" s="48">
        <v>63.4</v>
      </c>
    </row>
    <row r="15" spans="1:10" x14ac:dyDescent="0.25">
      <c r="A15" s="44"/>
      <c r="B15" s="41"/>
      <c r="C15" s="45" t="s">
        <v>11</v>
      </c>
      <c r="D15" s="46">
        <v>36.700000000000003</v>
      </c>
      <c r="E15" s="47">
        <v>31.3</v>
      </c>
      <c r="F15" s="48">
        <v>50.9</v>
      </c>
    </row>
    <row r="16" spans="1:10" x14ac:dyDescent="0.25">
      <c r="A16" s="44"/>
      <c r="B16" s="41"/>
      <c r="C16" s="45" t="s">
        <v>12</v>
      </c>
      <c r="D16" s="46">
        <v>28.1</v>
      </c>
      <c r="E16" s="47">
        <v>38.9</v>
      </c>
      <c r="F16" s="48">
        <v>67.3</v>
      </c>
    </row>
    <row r="17" spans="1:6" x14ac:dyDescent="0.25">
      <c r="A17" s="44"/>
      <c r="B17" s="41"/>
      <c r="C17" s="45" t="s">
        <v>57</v>
      </c>
      <c r="D17" s="46">
        <v>17.8</v>
      </c>
      <c r="E17" s="47">
        <v>40</v>
      </c>
      <c r="F17" s="48">
        <v>69.099999999999994</v>
      </c>
    </row>
    <row r="18" spans="1:6" x14ac:dyDescent="0.25">
      <c r="A18" s="44"/>
      <c r="B18" s="41"/>
      <c r="C18" s="45" t="s">
        <v>13</v>
      </c>
      <c r="D18" s="46">
        <v>20.3</v>
      </c>
      <c r="E18" s="47">
        <v>51.1</v>
      </c>
      <c r="F18" s="48">
        <v>85.5</v>
      </c>
    </row>
    <row r="19" spans="1:6" x14ac:dyDescent="0.25">
      <c r="A19" s="44"/>
      <c r="B19" s="41"/>
      <c r="C19" s="45" t="s">
        <v>14</v>
      </c>
      <c r="D19" s="46">
        <v>21.8</v>
      </c>
      <c r="E19" s="47">
        <v>53.1</v>
      </c>
      <c r="F19" s="48">
        <v>78.3</v>
      </c>
    </row>
    <row r="20" spans="1:6" x14ac:dyDescent="0.25">
      <c r="A20" s="44"/>
      <c r="B20" s="41"/>
      <c r="C20" s="45" t="s">
        <v>15</v>
      </c>
      <c r="D20" s="46">
        <v>36.700000000000003</v>
      </c>
      <c r="E20" s="47">
        <v>34.6</v>
      </c>
      <c r="F20" s="48">
        <v>63.9</v>
      </c>
    </row>
    <row r="21" spans="1:6" x14ac:dyDescent="0.25">
      <c r="A21" s="44"/>
      <c r="B21" s="41"/>
      <c r="C21" s="45" t="s">
        <v>16</v>
      </c>
      <c r="D21" s="46">
        <v>26.3</v>
      </c>
      <c r="E21" s="47">
        <v>7.8</v>
      </c>
      <c r="F21" s="48">
        <v>57.3</v>
      </c>
    </row>
    <row r="22" spans="1:6" x14ac:dyDescent="0.25">
      <c r="A22" s="44"/>
      <c r="B22" s="41"/>
      <c r="C22" s="45" t="s">
        <v>17</v>
      </c>
      <c r="D22" s="46">
        <v>49.9</v>
      </c>
      <c r="E22" s="47">
        <v>39.6</v>
      </c>
      <c r="F22" s="48">
        <v>62.1</v>
      </c>
    </row>
    <row r="23" spans="1:6" x14ac:dyDescent="0.25">
      <c r="A23" s="44"/>
      <c r="B23" s="41"/>
      <c r="C23" s="45" t="s">
        <v>18</v>
      </c>
      <c r="D23" s="46">
        <v>39.1</v>
      </c>
      <c r="E23" s="47">
        <v>35.299999999999997</v>
      </c>
      <c r="F23" s="48">
        <v>68.900000000000006</v>
      </c>
    </row>
    <row r="24" spans="1:6" x14ac:dyDescent="0.25">
      <c r="A24" s="44"/>
      <c r="B24" s="41"/>
      <c r="C24" s="45" t="s">
        <v>19</v>
      </c>
      <c r="D24" s="46">
        <v>24.8</v>
      </c>
      <c r="E24" s="47">
        <v>26</v>
      </c>
      <c r="F24" s="48">
        <v>80.2</v>
      </c>
    </row>
    <row r="25" spans="1:6" x14ac:dyDescent="0.25">
      <c r="A25" s="44" t="s">
        <v>33</v>
      </c>
      <c r="B25" s="41"/>
      <c r="C25" s="45" t="s">
        <v>20</v>
      </c>
      <c r="D25" s="46">
        <v>32.1</v>
      </c>
      <c r="E25" s="47">
        <v>25.3</v>
      </c>
      <c r="F25" s="48">
        <v>71.7</v>
      </c>
    </row>
    <row r="26" spans="1:6" x14ac:dyDescent="0.25">
      <c r="A26" s="44"/>
      <c r="B26" s="41"/>
      <c r="C26" s="45" t="s">
        <v>21</v>
      </c>
      <c r="D26" s="46">
        <v>14</v>
      </c>
      <c r="E26" s="47">
        <v>33.299999999999997</v>
      </c>
      <c r="F26" s="48">
        <v>85.6</v>
      </c>
    </row>
    <row r="27" spans="1:6" x14ac:dyDescent="0.25">
      <c r="A27" s="44"/>
      <c r="B27" s="41"/>
      <c r="C27" s="45" t="s">
        <v>22</v>
      </c>
      <c r="D27" s="46">
        <v>6</v>
      </c>
      <c r="E27" s="47">
        <v>33.299999999999997</v>
      </c>
      <c r="F27" s="48">
        <v>92.9</v>
      </c>
    </row>
    <row r="28" spans="1:6" x14ac:dyDescent="0.25">
      <c r="A28" s="44" t="s">
        <v>34</v>
      </c>
      <c r="B28" s="41"/>
      <c r="C28" s="45" t="s">
        <v>23</v>
      </c>
      <c r="D28" s="46">
        <v>12.6</v>
      </c>
      <c r="E28" s="47">
        <v>85.7</v>
      </c>
      <c r="F28" s="48">
        <v>98.4</v>
      </c>
    </row>
    <row r="29" spans="1:6" x14ac:dyDescent="0.25">
      <c r="A29" s="44"/>
      <c r="B29" s="41"/>
      <c r="C29" s="10" t="s">
        <v>24</v>
      </c>
      <c r="D29" s="49">
        <v>16.2</v>
      </c>
      <c r="E29" s="50">
        <v>59.5</v>
      </c>
      <c r="F29" s="51">
        <v>92.7</v>
      </c>
    </row>
  </sheetData>
  <mergeCells count="11">
    <mergeCell ref="A14:A24"/>
    <mergeCell ref="B14:B29"/>
    <mergeCell ref="A25:A27"/>
    <mergeCell ref="A28:A29"/>
    <mergeCell ref="A1:A3"/>
    <mergeCell ref="B1:B3"/>
    <mergeCell ref="C1:C3"/>
    <mergeCell ref="A4:A6"/>
    <mergeCell ref="B4:B13"/>
    <mergeCell ref="A8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Counts</vt:lpstr>
      <vt:lpstr>%</vt:lpstr>
      <vt:lpstr>Mineral 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B-Desktop</dc:creator>
  <cp:lastModifiedBy>Borna Lužar-Oberiter</cp:lastModifiedBy>
  <dcterms:created xsi:type="dcterms:W3CDTF">2015-06-05T18:17:20Z</dcterms:created>
  <dcterms:modified xsi:type="dcterms:W3CDTF">2025-01-31T10:21:21Z</dcterms:modified>
</cp:coreProperties>
</file>